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026319DF-C751-48E0-9A84-92BDD3F1A8C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rashoda'!$A$1:$G$73</definedName>
    <definedName name="_xlnm.Print_Area" localSheetId="0">' Sažetak'!$A$1:$J$42</definedName>
    <definedName name="_xlnm.Print_Area" localSheetId="3">'Posebni dio'!$A$1:$G$45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6" l="1"/>
  <c r="F23" i="6"/>
  <c r="G23" i="6"/>
  <c r="C19" i="6"/>
  <c r="E57" i="4"/>
  <c r="F57" i="4"/>
  <c r="G57" i="4"/>
  <c r="E53" i="4"/>
  <c r="D59" i="4"/>
  <c r="D57" i="4"/>
  <c r="D55" i="4"/>
  <c r="D53" i="4"/>
  <c r="E43" i="4"/>
  <c r="E55" i="4" s="1"/>
  <c r="F43" i="4"/>
  <c r="F55" i="4" s="1"/>
  <c r="G43" i="4"/>
  <c r="G55" i="4" s="1"/>
  <c r="D43" i="4"/>
  <c r="D47" i="4"/>
  <c r="E47" i="4"/>
  <c r="E59" i="4" s="1"/>
  <c r="F47" i="4"/>
  <c r="F59" i="4" s="1"/>
  <c r="G47" i="4"/>
  <c r="G59" i="4" s="1"/>
  <c r="D45" i="4"/>
  <c r="E45" i="4"/>
  <c r="F45" i="4"/>
  <c r="G45" i="4"/>
  <c r="D41" i="4"/>
  <c r="E41" i="4"/>
  <c r="F41" i="4"/>
  <c r="F53" i="4" s="1"/>
  <c r="G41" i="4"/>
  <c r="G53" i="4" s="1"/>
  <c r="C41" i="4"/>
  <c r="C47" i="4"/>
  <c r="C46" i="4" s="1"/>
  <c r="C45" i="4"/>
  <c r="C43" i="4"/>
  <c r="D46" i="4"/>
  <c r="E46" i="4"/>
  <c r="G46" i="4"/>
  <c r="D19" i="4"/>
  <c r="D18" i="4" s="1"/>
  <c r="E19" i="4"/>
  <c r="E18" i="4" s="1"/>
  <c r="F19" i="4"/>
  <c r="F18" i="4" s="1"/>
  <c r="G19" i="4"/>
  <c r="G18" i="4" s="1"/>
  <c r="C19" i="4"/>
  <c r="C18" i="4" s="1"/>
  <c r="F31" i="2" s="1"/>
  <c r="F46" i="4" l="1"/>
  <c r="D26" i="6"/>
  <c r="D25" i="6" s="1"/>
  <c r="E26" i="6"/>
  <c r="E25" i="6" s="1"/>
  <c r="F26" i="6"/>
  <c r="F25" i="6" s="1"/>
  <c r="G26" i="6"/>
  <c r="G25" i="6" s="1"/>
  <c r="D23" i="6"/>
  <c r="D22" i="6" s="1"/>
  <c r="E22" i="6"/>
  <c r="F22" i="6"/>
  <c r="G22" i="6"/>
  <c r="D19" i="6"/>
  <c r="D18" i="6" s="1"/>
  <c r="E19" i="6"/>
  <c r="E18" i="6" s="1"/>
  <c r="F19" i="6"/>
  <c r="F18" i="6" s="1"/>
  <c r="G19" i="6"/>
  <c r="G18" i="6" s="1"/>
  <c r="D14" i="6"/>
  <c r="D13" i="6" s="1"/>
  <c r="E14" i="6"/>
  <c r="E13" i="6" s="1"/>
  <c r="F14" i="6"/>
  <c r="F13" i="6" s="1"/>
  <c r="G13" i="6"/>
  <c r="C26" i="6"/>
  <c r="C25" i="6" s="1"/>
  <c r="C23" i="6"/>
  <c r="C22" i="6" s="1"/>
  <c r="C18" i="6"/>
  <c r="C14" i="6"/>
  <c r="C13" i="6" s="1"/>
  <c r="D31" i="6"/>
  <c r="D30" i="6" s="1"/>
  <c r="D29" i="6" s="1"/>
  <c r="E31" i="6"/>
  <c r="E30" i="6" s="1"/>
  <c r="E29" i="6" s="1"/>
  <c r="F31" i="6"/>
  <c r="F30" i="6" s="1"/>
  <c r="F29" i="6" s="1"/>
  <c r="G31" i="6"/>
  <c r="G30" i="6" s="1"/>
  <c r="G29" i="6" s="1"/>
  <c r="C31" i="6"/>
  <c r="D58" i="4"/>
  <c r="E58" i="4"/>
  <c r="F58" i="4"/>
  <c r="G58" i="4"/>
  <c r="D56" i="4"/>
  <c r="E56" i="4"/>
  <c r="F56" i="4"/>
  <c r="G56" i="4"/>
  <c r="D54" i="4"/>
  <c r="E54" i="4"/>
  <c r="F54" i="4"/>
  <c r="G54" i="4"/>
  <c r="D52" i="4"/>
  <c r="E52" i="4"/>
  <c r="F52" i="4"/>
  <c r="G52" i="4"/>
  <c r="C58" i="4"/>
  <c r="C56" i="4"/>
  <c r="C54" i="4"/>
  <c r="C52" i="4"/>
  <c r="D44" i="4"/>
  <c r="E44" i="4"/>
  <c r="F44" i="4"/>
  <c r="G44" i="4"/>
  <c r="D42" i="4"/>
  <c r="E42" i="4"/>
  <c r="F42" i="4"/>
  <c r="G42" i="4"/>
  <c r="D40" i="4"/>
  <c r="E40" i="4"/>
  <c r="F40" i="4"/>
  <c r="G40" i="4"/>
  <c r="C44" i="4"/>
  <c r="C42" i="4"/>
  <c r="C40" i="4"/>
  <c r="D30" i="4"/>
  <c r="E30" i="4"/>
  <c r="F30" i="4"/>
  <c r="G30" i="4"/>
  <c r="D26" i="4"/>
  <c r="E26" i="4"/>
  <c r="F26" i="4"/>
  <c r="G26" i="4"/>
  <c r="C30" i="4"/>
  <c r="C26" i="4"/>
  <c r="D9" i="4"/>
  <c r="D8" i="4" s="1"/>
  <c r="G11" i="2" s="1"/>
  <c r="G10" i="2" s="1"/>
  <c r="E9" i="4"/>
  <c r="E8" i="4" s="1"/>
  <c r="H11" i="2" s="1"/>
  <c r="H10" i="2" s="1"/>
  <c r="F9" i="4"/>
  <c r="F8" i="4" s="1"/>
  <c r="I11" i="2" s="1"/>
  <c r="I10" i="2" s="1"/>
  <c r="G9" i="4"/>
  <c r="G8" i="4" s="1"/>
  <c r="J11" i="2" s="1"/>
  <c r="J10" i="2" s="1"/>
  <c r="C9" i="4"/>
  <c r="C8" i="4" s="1"/>
  <c r="F11" i="2" s="1"/>
  <c r="F10" i="2" s="1"/>
  <c r="F42" i="2"/>
  <c r="G39" i="2" s="1"/>
  <c r="G42" i="2" s="1"/>
  <c r="H39" i="2" s="1"/>
  <c r="H42" i="2" s="1"/>
  <c r="I42" i="2" s="1"/>
  <c r="J24" i="2"/>
  <c r="I24" i="2"/>
  <c r="H24" i="2"/>
  <c r="G24" i="2"/>
  <c r="F24" i="2"/>
  <c r="J42" i="2" l="1"/>
  <c r="E12" i="6"/>
  <c r="E11" i="6" s="1"/>
  <c r="E7" i="6" s="1"/>
  <c r="E6" i="6" s="1"/>
  <c r="D51" i="4"/>
  <c r="D69" i="4" s="1"/>
  <c r="D68" i="4" s="1"/>
  <c r="D67" i="4" s="1"/>
  <c r="D66" i="4" s="1"/>
  <c r="D25" i="4"/>
  <c r="G51" i="4"/>
  <c r="G69" i="4" s="1"/>
  <c r="G68" i="4" s="1"/>
  <c r="G67" i="4" s="1"/>
  <c r="G66" i="4" s="1"/>
  <c r="E51" i="4"/>
  <c r="E69" i="4" s="1"/>
  <c r="E68" i="4" s="1"/>
  <c r="E67" i="4" s="1"/>
  <c r="E66" i="4" s="1"/>
  <c r="F51" i="4"/>
  <c r="F69" i="4" s="1"/>
  <c r="F68" i="4" s="1"/>
  <c r="F67" i="4" s="1"/>
  <c r="F66" i="4" s="1"/>
  <c r="D39" i="4"/>
  <c r="E25" i="4"/>
  <c r="H13" i="2" s="1"/>
  <c r="G39" i="4"/>
  <c r="F25" i="4"/>
  <c r="I13" i="2" s="1"/>
  <c r="D12" i="6"/>
  <c r="D11" i="6" s="1"/>
  <c r="D7" i="6" s="1"/>
  <c r="D6" i="6" s="1"/>
  <c r="G12" i="6"/>
  <c r="G11" i="6" s="1"/>
  <c r="G7" i="6" s="1"/>
  <c r="G6" i="6" s="1"/>
  <c r="F12" i="6"/>
  <c r="F11" i="6" s="1"/>
  <c r="F7" i="6" s="1"/>
  <c r="F6" i="6" s="1"/>
  <c r="C12" i="6"/>
  <c r="C51" i="4"/>
  <c r="C69" i="4" s="1"/>
  <c r="C68" i="4" s="1"/>
  <c r="C67" i="4" s="1"/>
  <c r="C66" i="4" s="1"/>
  <c r="G25" i="4"/>
  <c r="J13" i="2" s="1"/>
  <c r="E39" i="4"/>
  <c r="F39" i="4"/>
  <c r="C39" i="4"/>
  <c r="C25" i="4"/>
  <c r="F13" i="2" s="1"/>
  <c r="G13" i="2" l="1"/>
  <c r="G14" i="2" s="1"/>
  <c r="F16" i="2"/>
  <c r="F25" i="2" s="1"/>
  <c r="F32" i="2" s="1"/>
  <c r="G31" i="2" s="1"/>
  <c r="F14" i="2"/>
  <c r="J16" i="2"/>
  <c r="J25" i="2" s="1"/>
  <c r="J14" i="2"/>
  <c r="I16" i="2"/>
  <c r="I25" i="2" s="1"/>
  <c r="I14" i="2"/>
  <c r="H16" i="2"/>
  <c r="H25" i="2" s="1"/>
  <c r="H32" i="2" s="1"/>
  <c r="H14" i="2"/>
  <c r="C30" i="6"/>
  <c r="C29" i="6" s="1"/>
  <c r="C11" i="6" s="1"/>
  <c r="C7" i="6" s="1"/>
  <c r="C6" i="6" s="1"/>
  <c r="G16" i="2" l="1"/>
  <c r="G25" i="2" s="1"/>
  <c r="G32" i="2" s="1"/>
  <c r="G33" i="2" s="1"/>
  <c r="F33" i="2"/>
  <c r="I32" i="2"/>
  <c r="I33" i="2" s="1"/>
  <c r="H33" i="2"/>
  <c r="J32" i="2" l="1"/>
  <c r="J33" i="2" s="1"/>
</calcChain>
</file>

<file path=xl/sharedStrings.xml><?xml version="1.0" encoding="utf-8"?>
<sst xmlns="http://schemas.openxmlformats.org/spreadsheetml/2006/main" count="233" uniqueCount="102">
  <si>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</si>
  <si>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</si>
  <si>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</si>
  <si>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</si>
  <si>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</si>
  <si>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</si>
  <si>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</si>
  <si>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</si>
  <si>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</si>
  <si>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</si>
  <si>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</si>
  <si>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</si>
  <si>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</si>
  <si>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</si>
  <si>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</si>
  <si>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</si>
  <si>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</si>
  <si>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</si>
  <si>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</si>
  <si>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</si>
  <si>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</si>
  <si>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</si>
  <si>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</si>
  <si>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</si>
  <si>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</si>
  <si>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</si>
  <si>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</si>
  <si>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</si>
  <si>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</si>
  <si>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</si>
  <si>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</si>
  <si>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</si>
  <si>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</si>
  <si>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</si>
  <si>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….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</si>
  <si>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</si>
  <si>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</si>
  <si>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</si>
  <si>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</si>
  <si>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</si>
  <si>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</si>
  <si>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</si>
  <si>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</si>
  <si>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</si>
  <si>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</si>
  <si>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</si>
  <si>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</si>
  <si>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</si>
  <si>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</si>
  <si>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Naziv izvora financiranja</t>
  </si>
  <si>
    <t>…..</t>
  </si>
  <si>
    <t>Izvor financiranja y (najniža razina)</t>
  </si>
  <si>
    <t>Ostali prihodi za posebne namjene</t>
  </si>
  <si>
    <t>Prihodi za posebne namjene</t>
  </si>
  <si>
    <t>Namjenski primici</t>
  </si>
  <si>
    <t>Namjenski primici od zaduživanja</t>
  </si>
  <si>
    <t>VIŠAK / MANJAK TEKUĆE GODINE
(VIŠAK / MANJAK + NETO FINANCIRANJE)</t>
  </si>
  <si>
    <t>Izvor financiranja x (najniža razina)*</t>
  </si>
  <si>
    <t xml:space="preserve">* najniža razina oznake izvora financiranja smatra se razina skupine odnosno podskupine      </t>
  </si>
  <si>
    <t>IZVRŠENJE 
2024</t>
  </si>
  <si>
    <t>TEKUĆI PLAN 
2025</t>
  </si>
  <si>
    <t>PLAN 
2026</t>
  </si>
  <si>
    <t>PROJEKCIJA 
2027</t>
  </si>
  <si>
    <t>PROJEKCIJA
2028</t>
  </si>
  <si>
    <t>Financijski rasodi</t>
  </si>
  <si>
    <t>Rashodi za nabavu proizvedene dugotrajne imovine</t>
  </si>
  <si>
    <t>Prihodi od imovine</t>
  </si>
  <si>
    <t>Prihodi od upravnih i administrativnih pristojbi, pristojbi po posebnim propisima i naknada</t>
  </si>
  <si>
    <t xml:space="preserve">091 </t>
  </si>
  <si>
    <t>Obrazovanje</t>
  </si>
  <si>
    <t>Predškolsko obrazovanje</t>
  </si>
  <si>
    <t>Preškolsko obrazovanje</t>
  </si>
  <si>
    <t>Dječji vrtić OSMJEH nije imao niti planira prihode i rashode od financijske imovine i zaduživanja.</t>
  </si>
  <si>
    <t>PROGRAM 0101</t>
  </si>
  <si>
    <t>Predškolski odgoj i obrazovanje</t>
  </si>
  <si>
    <t>Aktivnost A100001</t>
  </si>
  <si>
    <t>Kapitalni projekt K100001</t>
  </si>
  <si>
    <t>Nabava opreme</t>
  </si>
  <si>
    <t>Izvor financiranja 11</t>
  </si>
  <si>
    <t>Razred (rashod/izdatak) 4</t>
  </si>
  <si>
    <t>Skupina (rashod/izdatak) 42</t>
  </si>
  <si>
    <t>Financijski rashodi</t>
  </si>
  <si>
    <t>Izvor financiranja 11,</t>
  </si>
  <si>
    <t>Razred (rashod/izdatak) 3</t>
  </si>
  <si>
    <t>Skupina (rashod/izdatak) 31</t>
  </si>
  <si>
    <t>Skupina (rashod/izdatak) 32</t>
  </si>
  <si>
    <t>Skupina (rashod/izdatak) 34</t>
  </si>
  <si>
    <t>Višak/manjak prihoda</t>
  </si>
  <si>
    <t>Izvor financiranja 50</t>
  </si>
  <si>
    <t>Izvor financiranja 43</t>
  </si>
  <si>
    <t>Rezultat poslovanja</t>
  </si>
  <si>
    <t>Vlastiti izvori</t>
  </si>
  <si>
    <t>Izvor financiranja 92</t>
  </si>
  <si>
    <t>Pomoći iz državnog proračuna</t>
  </si>
  <si>
    <t>RAZDJEL 002</t>
  </si>
  <si>
    <t>GLAVA/RKP 00205/46403</t>
  </si>
  <si>
    <t>Jedinstevni upravni odjel</t>
  </si>
  <si>
    <t>PRORAČUN JEDINICE LOKALNE I PODRUČNE (REGIONALNE) SAMOUPRAVE/
FINANCIJSKI PLAN PRORAČUNSKOG KORISNIKA JEDINICE LOKALNE I PODRUČNE (REGIONALNE) SAMOUPRAVE Dječji vrtić CVRČAK Posedarje
ZA GODINU 2026 I PROJEKCIJE ZA GODINU 2027-2028</t>
  </si>
  <si>
    <t>Dječji vrtić cvrčak nije imao niti planira prihode i rashode od financijske imovine i zaduživanja.</t>
  </si>
  <si>
    <t>Školstvo i predškolski odgoj /  Dječji vrtić Cvrčak</t>
  </si>
  <si>
    <t>Dječji vrtić Cvrčak</t>
  </si>
  <si>
    <t>Prihodi iz nadležnog proračuna za financiranje rashoda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</si>
</sst>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</font>
    <font>
      <sz val="8"/>
      <name val="Arial"/>
      <family val="2"/>
      <charset val="238"/>
    </font>
    <font>
      <b/>
      <i/>
      <sz val="1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24" fillId="0" borderId="0"/>
  </cellStyleXfs>
  <cellXfs count="147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3" fontId="8" fillId="2" borderId="4" xfId="3" applyNumberFormat="1" applyFont="1" applyFill="1" applyBorder="1" applyAlignment="1">
      <alignment horizontal="right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quotePrefix="1" applyNumberFormat="1" applyFont="1" applyFill="1" applyBorder="1" applyAlignment="1">
      <alignment horizontal="left" vertical="center" indent="2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3" fontId="8" fillId="2" borderId="4" xfId="3" applyNumberFormat="1" applyFont="1" applyFill="1" applyBorder="1" applyAlignment="1">
      <alignment horizontal="left" indent="1"/>
    </xf>
    <xf numFmtId="0" fontId="4" fillId="0" borderId="0" xfId="3" applyFont="1" applyAlignment="1">
      <alignment horizontal="left" inden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1"/>
    </xf>
    <xf numFmtId="0" fontId="2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2"/>
    </xf>
    <xf numFmtId="0" fontId="23" fillId="2" borderId="4" xfId="3" applyFont="1" applyFill="1" applyBorder="1" applyAlignment="1">
      <alignment horizontal="left" vertical="center" wrapText="1" indent="3"/>
    </xf>
    <xf numFmtId="0" fontId="8" fillId="2" borderId="4" xfId="0" applyFont="1" applyFill="1" applyBorder="1" applyAlignment="1">
      <alignment horizontal="left" vertical="center" wrapText="1" indent="6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 indent="7"/>
    </xf>
    <xf numFmtId="0" fontId="8" fillId="2" borderId="4" xfId="3" applyFont="1" applyFill="1" applyBorder="1" applyAlignment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 indent="3"/>
    </xf>
    <xf numFmtId="0" fontId="23" fillId="2" borderId="4" xfId="3" applyFont="1" applyFill="1" applyBorder="1" applyAlignment="1">
      <alignment horizontal="left" vertical="center" wrapText="1" indent="4"/>
    </xf>
    <xf numFmtId="0" fontId="23" fillId="2" borderId="4" xfId="3" applyFont="1" applyFill="1" applyBorder="1" applyAlignment="1">
      <alignment horizontal="left" vertical="center" wrapText="1" indent="2"/>
    </xf>
    <xf numFmtId="0" fontId="4" fillId="0" borderId="4" xfId="3" applyFont="1" applyBorder="1" applyAlignment="1">
      <alignment horizontal="center"/>
    </xf>
    <xf numFmtId="0" fontId="23" fillId="2" borderId="4" xfId="3" quotePrefix="1" applyFont="1" applyFill="1" applyBorder="1" applyAlignment="1">
      <alignment horizontal="left" vertical="center" wrapText="1" indent="2"/>
    </xf>
    <xf numFmtId="0" fontId="13" fillId="5" borderId="4" xfId="3" quotePrefix="1" applyFont="1" applyFill="1" applyBorder="1" applyAlignment="1">
      <alignment horizontal="center" vertical="center" wrapText="1"/>
    </xf>
    <xf numFmtId="0" fontId="16" fillId="2" borderId="4" xfId="3" quotePrefix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indent="1"/>
    </xf>
    <xf numFmtId="0" fontId="15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quotePrefix="1" applyFont="1" applyFill="1" applyBorder="1" applyAlignment="1">
      <alignment horizontal="left" vertical="center" wrapText="1"/>
    </xf>
    <xf numFmtId="0" fontId="25" fillId="2" borderId="4" xfId="0" quotePrefix="1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 wrapText="1"/>
    </xf>
    <xf numFmtId="0" fontId="22" fillId="2" borderId="4" xfId="0" quotePrefix="1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/>
    </xf>
    <xf numFmtId="0" fontId="27" fillId="0" borderId="0" xfId="0" applyFont="1"/>
    <xf numFmtId="0" fontId="23" fillId="2" borderId="5" xfId="3" applyFont="1" applyFill="1" applyBorder="1" applyAlignment="1">
      <alignment horizontal="left" vertical="center" wrapText="1"/>
    </xf>
    <xf numFmtId="0" fontId="28" fillId="0" borderId="4" xfId="4" applyFont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left"/>
    </xf>
    <xf numFmtId="3" fontId="8" fillId="2" borderId="4" xfId="3" applyNumberFormat="1" applyFont="1" applyFill="1" applyBorder="1" applyAlignment="1">
      <alignment horizontal="left" wrapText="1"/>
    </xf>
    <xf numFmtId="3" fontId="15" fillId="2" borderId="4" xfId="3" applyNumberFormat="1" applyFont="1" applyFill="1" applyBorder="1" applyAlignment="1">
      <alignment horizontal="center" vertical="center" wrapText="1"/>
    </xf>
    <xf numFmtId="3" fontId="16" fillId="2" borderId="4" xfId="3" applyNumberFormat="1" applyFont="1" applyFill="1" applyBorder="1" applyAlignment="1">
      <alignment horizontal="right" vertical="center" wrapText="1"/>
    </xf>
    <xf numFmtId="3" fontId="16" fillId="2" borderId="4" xfId="3" quotePrefix="1" applyNumberFormat="1" applyFont="1" applyFill="1" applyBorder="1" applyAlignment="1">
      <alignment horizontal="right" vertical="center" wrapText="1"/>
    </xf>
    <xf numFmtId="3" fontId="22" fillId="2" borderId="4" xfId="3" quotePrefix="1" applyNumberFormat="1" applyFont="1" applyFill="1" applyBorder="1" applyAlignment="1">
      <alignment horizontal="right" vertical="center" wrapText="1"/>
    </xf>
    <xf numFmtId="0" fontId="16" fillId="2" borderId="5" xfId="3" applyFont="1" applyFill="1" applyBorder="1" applyAlignment="1">
      <alignment horizontal="left" vertical="center" wrapText="1"/>
    </xf>
    <xf numFmtId="3" fontId="22" fillId="2" borderId="4" xfId="3" quotePrefix="1" applyNumberFormat="1" applyFont="1" applyFill="1" applyBorder="1" applyAlignment="1">
      <alignment horizontal="left" vertical="center"/>
    </xf>
    <xf numFmtId="3" fontId="16" fillId="2" borderId="4" xfId="3" quotePrefix="1" applyNumberFormat="1" applyFont="1" applyFill="1" applyBorder="1" applyAlignment="1">
      <alignment horizontal="right" vertical="center"/>
    </xf>
    <xf numFmtId="3" fontId="22" fillId="2" borderId="4" xfId="3" quotePrefix="1" applyNumberFormat="1" applyFont="1" applyFill="1" applyBorder="1" applyAlignment="1">
      <alignment horizontal="right" vertical="center"/>
    </xf>
    <xf numFmtId="3" fontId="15" fillId="2" borderId="4" xfId="3" quotePrefix="1" applyNumberFormat="1" applyFont="1" applyFill="1" applyBorder="1" applyAlignment="1">
      <alignment horizontal="center" vertical="center" wrapText="1"/>
    </xf>
    <xf numFmtId="3" fontId="4" fillId="0" borderId="0" xfId="3" applyNumberFormat="1" applyFont="1"/>
    <xf numFmtId="3" fontId="29" fillId="2" borderId="4" xfId="3" quotePrefix="1" applyNumberFormat="1" applyFont="1" applyFill="1" applyBorder="1" applyAlignment="1">
      <alignment horizontal="center" vertical="center"/>
    </xf>
    <xf numFmtId="3" fontId="13" fillId="2" borderId="4" xfId="3" applyNumberFormat="1" applyFont="1" applyFill="1" applyBorder="1" applyAlignment="1">
      <alignment horizontal="center"/>
    </xf>
    <xf numFmtId="3" fontId="13" fillId="2" borderId="4" xfId="3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wrapText="1"/>
    </xf>
    <xf numFmtId="0" fontId="30" fillId="2" borderId="5" xfId="0" applyFont="1" applyFill="1" applyBorder="1" applyAlignment="1">
      <alignment horizontal="left" vertical="center" wrapText="1"/>
    </xf>
    <xf numFmtId="0" fontId="29" fillId="2" borderId="4" xfId="0" quotePrefix="1" applyFont="1" applyFill="1" applyBorder="1" applyAlignment="1">
      <alignment horizontal="left" vertical="center"/>
    </xf>
    <xf numFmtId="0" fontId="16" fillId="2" borderId="4" xfId="0" quotePrefix="1" applyFont="1" applyFill="1" applyBorder="1" applyAlignment="1">
      <alignment horizontal="left" vertical="center"/>
    </xf>
    <xf numFmtId="0" fontId="22" fillId="2" borderId="4" xfId="3" applyFont="1" applyFill="1" applyBorder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</cellXfs>
  <cellStyles count="5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  <cellStyle name="Obično_List7" xfId="4" xr:uid="{8B299087-CB26-41D2-8EC7-8A71844E12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zoomScaleNormal="100" workbookViewId="0">
      <selection activeCell="G41" sqref="G41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60"/>
    </row>
    <row r="2" spans="1:10" s="2" customFormat="1" ht="57.75" customHeight="1" x14ac:dyDescent="0.25">
      <c r="A2" s="119" t="s">
        <v>97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119" t="s">
        <v>0</v>
      </c>
      <c r="B4" s="119"/>
      <c r="C4" s="119"/>
      <c r="D4" s="119"/>
      <c r="E4" s="119"/>
      <c r="F4" s="119"/>
      <c r="G4" s="119"/>
      <c r="H4" s="119"/>
      <c r="I4" s="137"/>
      <c r="J4" s="137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19" t="s">
        <v>13</v>
      </c>
      <c r="B6" s="120"/>
      <c r="C6" s="120"/>
      <c r="D6" s="120"/>
      <c r="E6" s="120"/>
      <c r="F6" s="120"/>
      <c r="G6" s="120"/>
      <c r="H6" s="120"/>
      <c r="I6" s="120"/>
      <c r="J6" s="120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35" t="s">
        <v>12</v>
      </c>
      <c r="B8" s="136"/>
      <c r="C8" s="136"/>
      <c r="D8" s="136"/>
      <c r="E8" s="136"/>
      <c r="F8" s="73" t="s">
        <v>59</v>
      </c>
      <c r="G8" s="73" t="s">
        <v>60</v>
      </c>
      <c r="H8" s="74" t="s">
        <v>61</v>
      </c>
      <c r="I8" s="74" t="s">
        <v>62</v>
      </c>
      <c r="J8" s="74" t="s">
        <v>63</v>
      </c>
    </row>
    <row r="9" spans="1:10" s="32" customFormat="1" ht="12" customHeight="1" x14ac:dyDescent="0.25">
      <c r="A9" s="121">
        <v>1</v>
      </c>
      <c r="B9" s="121"/>
      <c r="C9" s="121"/>
      <c r="D9" s="121"/>
      <c r="E9" s="121"/>
      <c r="F9" s="75">
        <v>2</v>
      </c>
      <c r="G9" s="75">
        <v>3</v>
      </c>
      <c r="H9" s="76">
        <v>4</v>
      </c>
      <c r="I9" s="76">
        <v>5</v>
      </c>
      <c r="J9" s="76">
        <v>6</v>
      </c>
    </row>
    <row r="10" spans="1:10" s="2" customFormat="1" x14ac:dyDescent="0.25">
      <c r="A10" s="138" t="s">
        <v>3</v>
      </c>
      <c r="B10" s="131"/>
      <c r="C10" s="131"/>
      <c r="D10" s="131"/>
      <c r="E10" s="139"/>
      <c r="F10" s="10">
        <f>F11+F12</f>
        <v>354086.94</v>
      </c>
      <c r="G10" s="10">
        <f t="shared" ref="G10:J10" si="0">G11+G12</f>
        <v>514238.22</v>
      </c>
      <c r="H10" s="10">
        <f t="shared" si="0"/>
        <v>518500</v>
      </c>
      <c r="I10" s="10">
        <f t="shared" si="0"/>
        <v>538500</v>
      </c>
      <c r="J10" s="10">
        <f t="shared" si="0"/>
        <v>538500</v>
      </c>
    </row>
    <row r="11" spans="1:10" s="2" customFormat="1" x14ac:dyDescent="0.25">
      <c r="A11" s="132" t="s">
        <v>1</v>
      </c>
      <c r="B11" s="133"/>
      <c r="C11" s="133"/>
      <c r="D11" s="133"/>
      <c r="E11" s="129"/>
      <c r="F11" s="11">
        <f>' Račun prihoda i rashoda'!C8</f>
        <v>354086.94</v>
      </c>
      <c r="G11" s="11">
        <f>' Račun prihoda i rashoda'!D8</f>
        <v>514238.22</v>
      </c>
      <c r="H11" s="11">
        <f>' Račun prihoda i rashoda'!E8</f>
        <v>518500</v>
      </c>
      <c r="I11" s="11">
        <f>' Račun prihoda i rashoda'!F8</f>
        <v>538500</v>
      </c>
      <c r="J11" s="11">
        <f>' Račun prihoda i rashoda'!G8</f>
        <v>538500</v>
      </c>
    </row>
    <row r="12" spans="1:10" s="2" customFormat="1" x14ac:dyDescent="0.25">
      <c r="A12" s="128" t="s">
        <v>2</v>
      </c>
      <c r="B12" s="129"/>
      <c r="C12" s="129"/>
      <c r="D12" s="129"/>
      <c r="E12" s="129"/>
      <c r="F12" s="11"/>
      <c r="G12" s="11"/>
      <c r="H12" s="11"/>
      <c r="I12" s="11"/>
      <c r="J12" s="11"/>
    </row>
    <row r="13" spans="1:10" s="2" customFormat="1" x14ac:dyDescent="0.25">
      <c r="A13" s="12" t="s">
        <v>6</v>
      </c>
      <c r="B13" s="30"/>
      <c r="C13" s="30"/>
      <c r="D13" s="30"/>
      <c r="E13" s="30"/>
      <c r="F13" s="10">
        <f>' Račun prihoda i rashoda'!C25</f>
        <v>353105.67</v>
      </c>
      <c r="G13" s="10">
        <f>' Račun prihoda i rashoda'!D25</f>
        <v>515500</v>
      </c>
      <c r="H13" s="10">
        <f>' Račun prihoda i rashoda'!E25</f>
        <v>520000</v>
      </c>
      <c r="I13" s="10">
        <f>' Račun prihoda i rashoda'!F25</f>
        <v>540000</v>
      </c>
      <c r="J13" s="10">
        <f>' Račun prihoda i rashoda'!G25</f>
        <v>540000</v>
      </c>
    </row>
    <row r="14" spans="1:10" s="2" customFormat="1" x14ac:dyDescent="0.25">
      <c r="A14" s="134" t="s">
        <v>4</v>
      </c>
      <c r="B14" s="133"/>
      <c r="C14" s="133"/>
      <c r="D14" s="133"/>
      <c r="E14" s="133"/>
      <c r="F14" s="11">
        <f>F13</f>
        <v>353105.67</v>
      </c>
      <c r="G14" s="11">
        <f t="shared" ref="G14:J14" si="1">G13</f>
        <v>515500</v>
      </c>
      <c r="H14" s="11">
        <f t="shared" si="1"/>
        <v>520000</v>
      </c>
      <c r="I14" s="11">
        <f t="shared" si="1"/>
        <v>540000</v>
      </c>
      <c r="J14" s="11">
        <f t="shared" si="1"/>
        <v>540000</v>
      </c>
    </row>
    <row r="15" spans="1:10" s="2" customFormat="1" x14ac:dyDescent="0.25">
      <c r="A15" s="128" t="s">
        <v>5</v>
      </c>
      <c r="B15" s="129"/>
      <c r="C15" s="129"/>
      <c r="D15" s="129"/>
      <c r="E15" s="129"/>
      <c r="F15" s="11"/>
      <c r="G15" s="11"/>
      <c r="H15" s="11"/>
      <c r="I15" s="11"/>
      <c r="J15" s="13"/>
    </row>
    <row r="16" spans="1:10" s="2" customFormat="1" x14ac:dyDescent="0.25">
      <c r="A16" s="130" t="s">
        <v>7</v>
      </c>
      <c r="B16" s="131"/>
      <c r="C16" s="131"/>
      <c r="D16" s="131"/>
      <c r="E16" s="131"/>
      <c r="F16" s="10">
        <f>F10-F13</f>
        <v>981.27000000001863</v>
      </c>
      <c r="G16" s="10">
        <f t="shared" ref="G16:J16" si="2">G10-G13</f>
        <v>-1261.7800000000279</v>
      </c>
      <c r="H16" s="10">
        <f t="shared" si="2"/>
        <v>-1500</v>
      </c>
      <c r="I16" s="10">
        <f t="shared" si="2"/>
        <v>-1500</v>
      </c>
      <c r="J16" s="10">
        <f t="shared" si="2"/>
        <v>-1500</v>
      </c>
    </row>
    <row r="17" spans="1:10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</row>
    <row r="18" spans="1:10" s="2" customFormat="1" ht="18" customHeight="1" x14ac:dyDescent="0.25">
      <c r="A18" s="119" t="s">
        <v>14</v>
      </c>
      <c r="B18" s="120"/>
      <c r="C18" s="120"/>
      <c r="D18" s="120"/>
      <c r="E18" s="120"/>
      <c r="F18" s="120"/>
      <c r="G18" s="120"/>
      <c r="H18" s="120"/>
      <c r="I18" s="120"/>
      <c r="J18" s="120"/>
    </row>
    <row r="19" spans="1:10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0" s="2" customFormat="1" ht="25.5" x14ac:dyDescent="0.25">
      <c r="A20" s="135" t="s">
        <v>12</v>
      </c>
      <c r="B20" s="136"/>
      <c r="C20" s="136"/>
      <c r="D20" s="136"/>
      <c r="E20" s="136"/>
      <c r="F20" s="73" t="s">
        <v>59</v>
      </c>
      <c r="G20" s="73" t="s">
        <v>60</v>
      </c>
      <c r="H20" s="74" t="s">
        <v>61</v>
      </c>
      <c r="I20" s="74" t="s">
        <v>62</v>
      </c>
      <c r="J20" s="74" t="s">
        <v>63</v>
      </c>
    </row>
    <row r="21" spans="1:10" s="32" customFormat="1" ht="12" customHeight="1" x14ac:dyDescent="0.25">
      <c r="A21" s="121">
        <v>1</v>
      </c>
      <c r="B21" s="121"/>
      <c r="C21" s="121"/>
      <c r="D21" s="121"/>
      <c r="E21" s="121"/>
      <c r="F21" s="75">
        <v>2</v>
      </c>
      <c r="G21" s="75">
        <v>3</v>
      </c>
      <c r="H21" s="76">
        <v>4</v>
      </c>
      <c r="I21" s="76">
        <v>5</v>
      </c>
      <c r="J21" s="76">
        <v>6</v>
      </c>
    </row>
    <row r="22" spans="1:10" s="2" customFormat="1" x14ac:dyDescent="0.25">
      <c r="A22" s="128" t="s">
        <v>8</v>
      </c>
      <c r="B22" s="129"/>
      <c r="C22" s="129"/>
      <c r="D22" s="129"/>
      <c r="E22" s="129"/>
      <c r="F22" s="11"/>
      <c r="G22" s="11"/>
      <c r="H22" s="11"/>
      <c r="I22" s="11"/>
      <c r="J22" s="13"/>
    </row>
    <row r="23" spans="1:10" s="2" customFormat="1" x14ac:dyDescent="0.25">
      <c r="A23" s="128" t="s">
        <v>9</v>
      </c>
      <c r="B23" s="129"/>
      <c r="C23" s="129"/>
      <c r="D23" s="129"/>
      <c r="E23" s="129"/>
      <c r="F23" s="11"/>
      <c r="G23" s="11"/>
      <c r="H23" s="11"/>
      <c r="I23" s="11"/>
      <c r="J23" s="13"/>
    </row>
    <row r="24" spans="1:10" s="2" customFormat="1" x14ac:dyDescent="0.25">
      <c r="A24" s="130" t="s">
        <v>10</v>
      </c>
      <c r="B24" s="131"/>
      <c r="C24" s="131"/>
      <c r="D24" s="131"/>
      <c r="E24" s="131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130" t="s">
        <v>11</v>
      </c>
      <c r="B25" s="131"/>
      <c r="C25" s="131"/>
      <c r="D25" s="131"/>
      <c r="E25" s="131"/>
      <c r="F25" s="10">
        <f>F16+F24</f>
        <v>981.27000000001863</v>
      </c>
      <c r="G25" s="10">
        <f t="shared" ref="G25:J25" si="4">G16+G24</f>
        <v>-1261.7800000000279</v>
      </c>
      <c r="H25" s="10">
        <f t="shared" si="4"/>
        <v>-1500</v>
      </c>
      <c r="I25" s="10">
        <f t="shared" si="4"/>
        <v>-1500</v>
      </c>
      <c r="J25" s="10">
        <f t="shared" si="4"/>
        <v>-1500</v>
      </c>
    </row>
    <row r="26" spans="1:10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</row>
    <row r="27" spans="1:10" s="2" customFormat="1" ht="18" customHeight="1" x14ac:dyDescent="0.25">
      <c r="A27" s="119" t="s">
        <v>15</v>
      </c>
      <c r="B27" s="120"/>
      <c r="C27" s="120"/>
      <c r="D27" s="120"/>
      <c r="E27" s="120"/>
      <c r="F27" s="120"/>
      <c r="G27" s="120"/>
      <c r="H27" s="120"/>
      <c r="I27" s="120"/>
      <c r="J27" s="120"/>
    </row>
    <row r="28" spans="1:10" s="2" customFormat="1" ht="18" customHeight="1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29"/>
    </row>
    <row r="29" spans="1:10" s="2" customFormat="1" ht="25.5" x14ac:dyDescent="0.25">
      <c r="A29" s="122" t="s">
        <v>21</v>
      </c>
      <c r="B29" s="123"/>
      <c r="C29" s="123"/>
      <c r="D29" s="123"/>
      <c r="E29" s="124"/>
      <c r="F29" s="73" t="s">
        <v>59</v>
      </c>
      <c r="G29" s="73" t="s">
        <v>60</v>
      </c>
      <c r="H29" s="74" t="s">
        <v>61</v>
      </c>
      <c r="I29" s="74" t="s">
        <v>62</v>
      </c>
      <c r="J29" s="74" t="s">
        <v>63</v>
      </c>
    </row>
    <row r="30" spans="1:10" s="32" customFormat="1" ht="12" customHeight="1" x14ac:dyDescent="0.25">
      <c r="A30" s="121">
        <v>1</v>
      </c>
      <c r="B30" s="121"/>
      <c r="C30" s="121"/>
      <c r="D30" s="121"/>
      <c r="E30" s="121"/>
      <c r="F30" s="75">
        <v>2</v>
      </c>
      <c r="G30" s="75">
        <v>3</v>
      </c>
      <c r="H30" s="76">
        <v>4</v>
      </c>
      <c r="I30" s="76">
        <v>5</v>
      </c>
      <c r="J30" s="76">
        <v>6</v>
      </c>
    </row>
    <row r="31" spans="1:10" s="2" customFormat="1" ht="15" customHeight="1" x14ac:dyDescent="0.25">
      <c r="A31" s="125" t="s">
        <v>16</v>
      </c>
      <c r="B31" s="126"/>
      <c r="C31" s="126"/>
      <c r="D31" s="126"/>
      <c r="E31" s="127"/>
      <c r="F31" s="17">
        <f>' Račun prihoda i rashoda'!C18</f>
        <v>280.51</v>
      </c>
      <c r="G31" s="17">
        <f>F32</f>
        <v>1261.7800000000186</v>
      </c>
      <c r="H31" s="17">
        <v>1500</v>
      </c>
      <c r="I31" s="17">
        <v>1500</v>
      </c>
      <c r="J31" s="17">
        <v>1500</v>
      </c>
    </row>
    <row r="32" spans="1:10" s="2" customFormat="1" ht="15" customHeight="1" x14ac:dyDescent="0.25">
      <c r="A32" s="130" t="s">
        <v>17</v>
      </c>
      <c r="B32" s="131"/>
      <c r="C32" s="131"/>
      <c r="D32" s="131"/>
      <c r="E32" s="131"/>
      <c r="F32" s="19">
        <f>F25+F31</f>
        <v>1261.7800000000186</v>
      </c>
      <c r="G32" s="19">
        <f t="shared" ref="G32:J32" si="5">G25+G31</f>
        <v>-9.3223206931725144E-12</v>
      </c>
      <c r="H32" s="19">
        <f t="shared" si="5"/>
        <v>0</v>
      </c>
      <c r="I32" s="19">
        <f t="shared" si="5"/>
        <v>0</v>
      </c>
      <c r="J32" s="20">
        <f t="shared" si="5"/>
        <v>0</v>
      </c>
    </row>
    <row r="33" spans="1:10" s="2" customFormat="1" ht="45" customHeight="1" x14ac:dyDescent="0.25">
      <c r="A33" s="138" t="s">
        <v>18</v>
      </c>
      <c r="B33" s="140"/>
      <c r="C33" s="140"/>
      <c r="D33" s="140"/>
      <c r="E33" s="141"/>
      <c r="F33" s="19">
        <f>F16+F24+F31-F32</f>
        <v>0</v>
      </c>
      <c r="G33" s="19">
        <f t="shared" ref="G33:J33" si="6">G16+G24+G31-G32</f>
        <v>0</v>
      </c>
      <c r="H33" s="19">
        <f t="shared" si="6"/>
        <v>0</v>
      </c>
      <c r="I33" s="19">
        <f t="shared" si="6"/>
        <v>0</v>
      </c>
      <c r="J33" s="20">
        <f t="shared" si="6"/>
        <v>0</v>
      </c>
    </row>
    <row r="34" spans="1:10" s="2" customFormat="1" ht="18" customHeight="1" x14ac:dyDescent="0.25">
      <c r="A34" s="27"/>
      <c r="B34" s="21"/>
      <c r="C34" s="21"/>
      <c r="D34" s="21"/>
      <c r="E34" s="21"/>
      <c r="F34" s="21"/>
      <c r="G34" s="21"/>
      <c r="H34" s="21"/>
      <c r="I34" s="21"/>
      <c r="J34" s="21"/>
    </row>
    <row r="35" spans="1:10" s="2" customFormat="1" ht="18" customHeight="1" x14ac:dyDescent="0.25">
      <c r="A35" s="142" t="s">
        <v>19</v>
      </c>
      <c r="B35" s="142"/>
      <c r="C35" s="142"/>
      <c r="D35" s="142"/>
      <c r="E35" s="142"/>
      <c r="F35" s="142"/>
      <c r="G35" s="142"/>
      <c r="H35" s="142"/>
      <c r="I35" s="142"/>
      <c r="J35" s="142"/>
    </row>
    <row r="36" spans="1:10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</row>
    <row r="37" spans="1:10" s="2" customFormat="1" ht="25.5" x14ac:dyDescent="0.25">
      <c r="A37" s="122" t="s">
        <v>21</v>
      </c>
      <c r="B37" s="123"/>
      <c r="C37" s="123"/>
      <c r="D37" s="123"/>
      <c r="E37" s="124"/>
      <c r="F37" s="73" t="s">
        <v>59</v>
      </c>
      <c r="G37" s="73" t="s">
        <v>60</v>
      </c>
      <c r="H37" s="74" t="s">
        <v>61</v>
      </c>
      <c r="I37" s="74" t="s">
        <v>62</v>
      </c>
      <c r="J37" s="74" t="s">
        <v>63</v>
      </c>
    </row>
    <row r="38" spans="1:10" s="32" customFormat="1" ht="12" customHeight="1" x14ac:dyDescent="0.25">
      <c r="A38" s="121">
        <v>1</v>
      </c>
      <c r="B38" s="121"/>
      <c r="C38" s="121"/>
      <c r="D38" s="121"/>
      <c r="E38" s="121"/>
      <c r="F38" s="75">
        <v>2</v>
      </c>
      <c r="G38" s="75">
        <v>3</v>
      </c>
      <c r="H38" s="76">
        <v>4</v>
      </c>
      <c r="I38" s="76">
        <v>5</v>
      </c>
      <c r="J38" s="76">
        <v>6</v>
      </c>
    </row>
    <row r="39" spans="1:10" s="2" customFormat="1" x14ac:dyDescent="0.25">
      <c r="A39" s="125" t="s">
        <v>16</v>
      </c>
      <c r="B39" s="126"/>
      <c r="C39" s="126"/>
      <c r="D39" s="126"/>
      <c r="E39" s="127"/>
      <c r="F39" s="17">
        <v>281</v>
      </c>
      <c r="G39" s="17">
        <f>F42</f>
        <v>1262</v>
      </c>
      <c r="H39" s="17">
        <f>G42</f>
        <v>1262</v>
      </c>
      <c r="I39" s="17">
        <v>1262</v>
      </c>
      <c r="J39" s="17">
        <v>1262</v>
      </c>
    </row>
    <row r="40" spans="1:10" s="2" customFormat="1" ht="28.5" customHeight="1" x14ac:dyDescent="0.25">
      <c r="A40" s="125" t="s">
        <v>20</v>
      </c>
      <c r="B40" s="126"/>
      <c r="C40" s="126"/>
      <c r="D40" s="126"/>
      <c r="E40" s="127"/>
      <c r="F40" s="17"/>
      <c r="G40" s="17"/>
      <c r="H40" s="17">
        <v>1262</v>
      </c>
      <c r="I40" s="17">
        <v>1262</v>
      </c>
      <c r="J40" s="18">
        <v>1262</v>
      </c>
    </row>
    <row r="41" spans="1:10" s="2" customFormat="1" ht="25.5" customHeight="1" x14ac:dyDescent="0.25">
      <c r="A41" s="125" t="s">
        <v>56</v>
      </c>
      <c r="B41" s="143"/>
      <c r="C41" s="143"/>
      <c r="D41" s="143"/>
      <c r="E41" s="144"/>
      <c r="F41" s="17">
        <v>981</v>
      </c>
      <c r="G41" s="17"/>
      <c r="H41" s="17">
        <v>1500</v>
      </c>
      <c r="I41" s="17">
        <v>1500</v>
      </c>
      <c r="J41" s="18">
        <v>1500</v>
      </c>
    </row>
    <row r="42" spans="1:10" s="2" customFormat="1" ht="15" customHeight="1" x14ac:dyDescent="0.25">
      <c r="A42" s="130" t="s">
        <v>17</v>
      </c>
      <c r="B42" s="131"/>
      <c r="C42" s="131"/>
      <c r="D42" s="131"/>
      <c r="E42" s="131"/>
      <c r="F42" s="25">
        <f>F39-F40+F41</f>
        <v>1262</v>
      </c>
      <c r="G42" s="25">
        <f t="shared" ref="G42:J42" si="7">G39-G40+G41</f>
        <v>1262</v>
      </c>
      <c r="H42" s="25">
        <f t="shared" si="7"/>
        <v>1500</v>
      </c>
      <c r="I42" s="25">
        <f t="shared" si="7"/>
        <v>1500</v>
      </c>
      <c r="J42" s="26">
        <f t="shared" si="7"/>
        <v>1500</v>
      </c>
    </row>
    <row r="43" spans="1:10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J35"/>
    <mergeCell ref="A21:E21"/>
    <mergeCell ref="A30:E30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25" right="0.25" top="0.75" bottom="0.75" header="0.3" footer="0.3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tabSelected="1" topLeftCell="A29" zoomScaleNormal="100" workbookViewId="0">
      <selection activeCell="B59" sqref="B59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60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45" t="s">
        <v>22</v>
      </c>
      <c r="B2" s="145"/>
      <c r="C2" s="145"/>
      <c r="D2" s="145"/>
      <c r="E2" s="145"/>
      <c r="F2" s="145"/>
      <c r="G2" s="145"/>
      <c r="H2" s="57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45" t="s">
        <v>23</v>
      </c>
      <c r="B4" s="145"/>
      <c r="C4" s="145"/>
      <c r="D4" s="145"/>
      <c r="E4" s="145"/>
      <c r="F4" s="145"/>
      <c r="G4" s="145"/>
      <c r="H4" s="57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35</v>
      </c>
      <c r="B6" s="37" t="s">
        <v>21</v>
      </c>
      <c r="C6" s="82" t="s">
        <v>59</v>
      </c>
      <c r="D6" s="38" t="s">
        <v>60</v>
      </c>
      <c r="E6" s="36" t="s">
        <v>61</v>
      </c>
      <c r="F6" s="36" t="s">
        <v>62</v>
      </c>
      <c r="G6" s="36" t="s">
        <v>63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/>
      <c r="B8" s="41" t="s">
        <v>24</v>
      </c>
      <c r="C8" s="100">
        <f>C9</f>
        <v>354086.94</v>
      </c>
      <c r="D8" s="100">
        <f t="shared" ref="D8:G8" si="0">D9</f>
        <v>514238.22</v>
      </c>
      <c r="E8" s="100">
        <f t="shared" si="0"/>
        <v>518500</v>
      </c>
      <c r="F8" s="100">
        <f t="shared" si="0"/>
        <v>538500</v>
      </c>
      <c r="G8" s="100">
        <f t="shared" si="0"/>
        <v>538500</v>
      </c>
    </row>
    <row r="9" spans="1:10" x14ac:dyDescent="0.25">
      <c r="A9" s="41">
        <v>6</v>
      </c>
      <c r="B9" s="41" t="s">
        <v>25</v>
      </c>
      <c r="C9" s="100">
        <f>C10+C11+C12+C13</f>
        <v>354086.94</v>
      </c>
      <c r="D9" s="100">
        <f t="shared" ref="D9:G9" si="1">D10+D11+D12+D13</f>
        <v>514238.22</v>
      </c>
      <c r="E9" s="100">
        <f t="shared" si="1"/>
        <v>518500</v>
      </c>
      <c r="F9" s="100">
        <f t="shared" si="1"/>
        <v>538500</v>
      </c>
      <c r="G9" s="100">
        <f t="shared" si="1"/>
        <v>538500</v>
      </c>
    </row>
    <row r="10" spans="1:10" ht="25.5" x14ac:dyDescent="0.25">
      <c r="A10" s="55">
        <v>63</v>
      </c>
      <c r="B10" s="43" t="s">
        <v>26</v>
      </c>
      <c r="C10" s="101">
        <v>3500</v>
      </c>
      <c r="D10" s="101">
        <v>3500</v>
      </c>
      <c r="E10" s="42">
        <v>3500</v>
      </c>
      <c r="F10" s="42">
        <v>3500</v>
      </c>
      <c r="G10" s="42">
        <v>3500</v>
      </c>
    </row>
    <row r="11" spans="1:10" x14ac:dyDescent="0.25">
      <c r="A11" s="56">
        <v>64</v>
      </c>
      <c r="B11" s="88" t="s">
        <v>66</v>
      </c>
      <c r="C11" s="101">
        <v>0.01</v>
      </c>
      <c r="D11" s="101">
        <v>2</v>
      </c>
      <c r="E11" s="42">
        <v>2</v>
      </c>
      <c r="F11" s="42">
        <v>2</v>
      </c>
      <c r="G11" s="42">
        <v>2</v>
      </c>
    </row>
    <row r="12" spans="1:10" ht="25.5" x14ac:dyDescent="0.25">
      <c r="A12" s="56">
        <v>65</v>
      </c>
      <c r="B12" s="89" t="s">
        <v>67</v>
      </c>
      <c r="C12" s="101">
        <v>51415.82</v>
      </c>
      <c r="D12" s="101">
        <v>58315.22</v>
      </c>
      <c r="E12" s="42">
        <v>58498</v>
      </c>
      <c r="F12" s="42">
        <v>59998</v>
      </c>
      <c r="G12" s="42">
        <v>59998</v>
      </c>
    </row>
    <row r="13" spans="1:10" ht="22.5" x14ac:dyDescent="0.25">
      <c r="A13" s="83">
        <v>67</v>
      </c>
      <c r="B13" s="97" t="s">
        <v>101</v>
      </c>
      <c r="C13" s="101">
        <v>299171.11</v>
      </c>
      <c r="D13" s="101">
        <v>452421</v>
      </c>
      <c r="E13" s="42">
        <v>456500</v>
      </c>
      <c r="F13" s="42">
        <v>475000</v>
      </c>
      <c r="G13" s="42">
        <v>475000</v>
      </c>
    </row>
    <row r="14" spans="1:10" x14ac:dyDescent="0.25">
      <c r="A14" s="56"/>
      <c r="B14" s="46"/>
      <c r="C14" s="102"/>
      <c r="D14" s="102"/>
      <c r="E14" s="42"/>
      <c r="F14" s="42"/>
      <c r="G14" s="42"/>
    </row>
    <row r="15" spans="1:10" x14ac:dyDescent="0.25">
      <c r="A15" s="56" t="s">
        <v>27</v>
      </c>
      <c r="B15" s="47"/>
      <c r="C15" s="103"/>
      <c r="D15" s="103"/>
      <c r="E15" s="42"/>
      <c r="F15" s="42"/>
      <c r="G15" s="42"/>
    </row>
    <row r="16" spans="1:10" ht="25.5" x14ac:dyDescent="0.25">
      <c r="A16" s="36" t="s">
        <v>35</v>
      </c>
      <c r="B16" s="37" t="s">
        <v>21</v>
      </c>
      <c r="C16" s="82" t="s">
        <v>59</v>
      </c>
      <c r="D16" s="38" t="s">
        <v>60</v>
      </c>
      <c r="E16" s="36" t="s">
        <v>61</v>
      </c>
      <c r="F16" s="36" t="s">
        <v>62</v>
      </c>
      <c r="G16" s="36" t="s">
        <v>63</v>
      </c>
    </row>
    <row r="17" spans="1:7" x14ac:dyDescent="0.25">
      <c r="A17" s="39">
        <v>1</v>
      </c>
      <c r="B17" s="39">
        <v>2</v>
      </c>
      <c r="C17" s="39">
        <v>3</v>
      </c>
      <c r="D17" s="39">
        <v>4</v>
      </c>
      <c r="E17" s="39">
        <v>5</v>
      </c>
      <c r="F17" s="39">
        <v>6</v>
      </c>
      <c r="G17" s="39">
        <v>7</v>
      </c>
    </row>
    <row r="18" spans="1:7" x14ac:dyDescent="0.25">
      <c r="A18" s="41"/>
      <c r="B18" s="41" t="s">
        <v>24</v>
      </c>
      <c r="C18" s="100">
        <f>C19</f>
        <v>280.51</v>
      </c>
      <c r="D18" s="100">
        <f t="shared" ref="D18:G19" si="2">D19</f>
        <v>1261.78</v>
      </c>
      <c r="E18" s="100">
        <f t="shared" si="2"/>
        <v>1500</v>
      </c>
      <c r="F18" s="100">
        <f t="shared" si="2"/>
        <v>1500</v>
      </c>
      <c r="G18" s="100">
        <f t="shared" si="2"/>
        <v>1500</v>
      </c>
    </row>
    <row r="19" spans="1:7" x14ac:dyDescent="0.25">
      <c r="A19" s="41">
        <v>9</v>
      </c>
      <c r="B19" s="41" t="s">
        <v>37</v>
      </c>
      <c r="C19" s="100">
        <f>C20</f>
        <v>280.51</v>
      </c>
      <c r="D19" s="100">
        <f t="shared" si="2"/>
        <v>1261.78</v>
      </c>
      <c r="E19" s="100">
        <f t="shared" si="2"/>
        <v>1500</v>
      </c>
      <c r="F19" s="100">
        <f t="shared" si="2"/>
        <v>1500</v>
      </c>
      <c r="G19" s="100">
        <f t="shared" si="2"/>
        <v>1500</v>
      </c>
    </row>
    <row r="20" spans="1:7" x14ac:dyDescent="0.25">
      <c r="A20" s="55">
        <v>92</v>
      </c>
      <c r="B20" s="43" t="s">
        <v>87</v>
      </c>
      <c r="C20" s="101">
        <v>280.51</v>
      </c>
      <c r="D20" s="101">
        <v>1261.78</v>
      </c>
      <c r="E20" s="42">
        <v>1500</v>
      </c>
      <c r="F20" s="42">
        <v>1500</v>
      </c>
      <c r="G20" s="42">
        <v>1500</v>
      </c>
    </row>
    <row r="21" spans="1:7" x14ac:dyDescent="0.25">
      <c r="A21" s="55"/>
      <c r="B21" s="104"/>
      <c r="C21" s="101"/>
      <c r="D21" s="101"/>
      <c r="E21" s="42"/>
      <c r="F21" s="42"/>
      <c r="G21" s="42"/>
    </row>
    <row r="23" spans="1:7" ht="25.5" x14ac:dyDescent="0.25">
      <c r="A23" s="36" t="s">
        <v>35</v>
      </c>
      <c r="B23" s="37" t="s">
        <v>21</v>
      </c>
      <c r="C23" s="38" t="s">
        <v>59</v>
      </c>
      <c r="D23" s="38" t="s">
        <v>60</v>
      </c>
      <c r="E23" s="36" t="s">
        <v>61</v>
      </c>
      <c r="F23" s="36" t="s">
        <v>62</v>
      </c>
      <c r="G23" s="36" t="s">
        <v>63</v>
      </c>
    </row>
    <row r="24" spans="1:7" s="40" customFormat="1" ht="11.25" x14ac:dyDescent="0.2">
      <c r="A24" s="39">
        <v>1</v>
      </c>
      <c r="B24" s="39">
        <v>2</v>
      </c>
      <c r="C24" s="39">
        <v>3</v>
      </c>
      <c r="D24" s="39">
        <v>4</v>
      </c>
      <c r="E24" s="39">
        <v>5</v>
      </c>
      <c r="F24" s="39">
        <v>6</v>
      </c>
      <c r="G24" s="39">
        <v>7</v>
      </c>
    </row>
    <row r="25" spans="1:7" x14ac:dyDescent="0.25">
      <c r="A25" s="41"/>
      <c r="B25" s="41" t="s">
        <v>28</v>
      </c>
      <c r="C25" s="100">
        <f>C26+C30</f>
        <v>353105.67</v>
      </c>
      <c r="D25" s="100">
        <f t="shared" ref="D25:G25" si="3">D26+D30</f>
        <v>515500</v>
      </c>
      <c r="E25" s="100">
        <f>E26+E30</f>
        <v>520000</v>
      </c>
      <c r="F25" s="100">
        <f t="shared" si="3"/>
        <v>540000</v>
      </c>
      <c r="G25" s="100">
        <f t="shared" si="3"/>
        <v>540000</v>
      </c>
    </row>
    <row r="26" spans="1:7" x14ac:dyDescent="0.25">
      <c r="A26" s="41">
        <v>3</v>
      </c>
      <c r="B26" s="41" t="s">
        <v>29</v>
      </c>
      <c r="C26" s="100">
        <f>C27+C28+C29</f>
        <v>353105.67</v>
      </c>
      <c r="D26" s="100">
        <f t="shared" ref="D26:G26" si="4">D27+D28+D29</f>
        <v>515500</v>
      </c>
      <c r="E26" s="100">
        <f t="shared" si="4"/>
        <v>520000</v>
      </c>
      <c r="F26" s="100">
        <f t="shared" si="4"/>
        <v>540000</v>
      </c>
      <c r="G26" s="100">
        <f t="shared" si="4"/>
        <v>540000</v>
      </c>
    </row>
    <row r="27" spans="1:7" x14ac:dyDescent="0.25">
      <c r="A27" s="55">
        <v>31</v>
      </c>
      <c r="B27" s="43" t="s">
        <v>30</v>
      </c>
      <c r="C27" s="101">
        <v>263973.76000000001</v>
      </c>
      <c r="D27" s="101">
        <v>403877.15</v>
      </c>
      <c r="E27" s="42">
        <v>405000</v>
      </c>
      <c r="F27" s="42">
        <v>419250</v>
      </c>
      <c r="G27" s="42">
        <v>419250</v>
      </c>
    </row>
    <row r="28" spans="1:7" x14ac:dyDescent="0.25">
      <c r="A28" s="56">
        <v>32</v>
      </c>
      <c r="B28" s="44" t="s">
        <v>31</v>
      </c>
      <c r="C28" s="106">
        <v>88568.93</v>
      </c>
      <c r="D28" s="106">
        <v>111022.85</v>
      </c>
      <c r="E28" s="42">
        <v>114281</v>
      </c>
      <c r="F28" s="42">
        <v>120000</v>
      </c>
      <c r="G28" s="42">
        <v>120000</v>
      </c>
    </row>
    <row r="29" spans="1:7" x14ac:dyDescent="0.25">
      <c r="A29" s="56">
        <v>34</v>
      </c>
      <c r="B29" s="44" t="s">
        <v>64</v>
      </c>
      <c r="C29" s="107">
        <v>562.98</v>
      </c>
      <c r="D29" s="107">
        <v>600</v>
      </c>
      <c r="E29" s="42">
        <v>719</v>
      </c>
      <c r="F29" s="42">
        <v>750</v>
      </c>
      <c r="G29" s="42">
        <v>750</v>
      </c>
    </row>
    <row r="30" spans="1:7" x14ac:dyDescent="0.25">
      <c r="A30" s="49">
        <v>4</v>
      </c>
      <c r="B30" s="50" t="s">
        <v>32</v>
      </c>
      <c r="C30" s="100">
        <f>C31</f>
        <v>0</v>
      </c>
      <c r="D30" s="100">
        <f t="shared" ref="D30:G30" si="5">D31</f>
        <v>0</v>
      </c>
      <c r="E30" s="100">
        <f t="shared" si="5"/>
        <v>0</v>
      </c>
      <c r="F30" s="100">
        <f t="shared" si="5"/>
        <v>0</v>
      </c>
      <c r="G30" s="100">
        <f t="shared" si="5"/>
        <v>0</v>
      </c>
    </row>
    <row r="31" spans="1:7" x14ac:dyDescent="0.25">
      <c r="A31" s="55">
        <v>42</v>
      </c>
      <c r="B31" s="84" t="s">
        <v>65</v>
      </c>
      <c r="C31" s="101">
        <v>0</v>
      </c>
      <c r="D31" s="101">
        <v>0</v>
      </c>
      <c r="E31" s="42">
        <v>0</v>
      </c>
      <c r="F31" s="42">
        <v>0</v>
      </c>
      <c r="G31" s="52">
        <v>0</v>
      </c>
    </row>
    <row r="32" spans="1:7" x14ac:dyDescent="0.25">
      <c r="A32" s="55" t="s">
        <v>27</v>
      </c>
      <c r="B32" s="48"/>
      <c r="C32" s="105"/>
      <c r="D32" s="105"/>
      <c r="E32" s="98"/>
      <c r="F32" s="98"/>
      <c r="G32" s="99"/>
    </row>
    <row r="35" spans="1:8" ht="15.6" customHeight="1" x14ac:dyDescent="0.25">
      <c r="A35" s="145" t="s">
        <v>33</v>
      </c>
      <c r="B35" s="145"/>
      <c r="C35" s="145"/>
      <c r="D35" s="145"/>
      <c r="E35" s="145"/>
      <c r="F35" s="145"/>
      <c r="G35" s="145"/>
    </row>
    <row r="36" spans="1:8" ht="18.75" x14ac:dyDescent="0.25">
      <c r="A36" s="31"/>
      <c r="B36" s="31"/>
      <c r="C36" s="31"/>
      <c r="D36" s="31"/>
      <c r="E36" s="31"/>
      <c r="F36" s="31"/>
      <c r="G36" s="31"/>
      <c r="H36" s="31"/>
    </row>
    <row r="37" spans="1:8" ht="25.5" x14ac:dyDescent="0.25">
      <c r="A37" s="36" t="s">
        <v>35</v>
      </c>
      <c r="B37" s="37" t="s">
        <v>21</v>
      </c>
      <c r="C37" s="38" t="s">
        <v>59</v>
      </c>
      <c r="D37" s="38" t="s">
        <v>60</v>
      </c>
      <c r="E37" s="36" t="s">
        <v>61</v>
      </c>
      <c r="F37" s="36" t="s">
        <v>62</v>
      </c>
      <c r="G37" s="36" t="s">
        <v>63</v>
      </c>
    </row>
    <row r="38" spans="1:8" s="40" customFormat="1" ht="11.25" x14ac:dyDescent="0.2">
      <c r="A38" s="39">
        <v>1</v>
      </c>
      <c r="B38" s="39">
        <v>2</v>
      </c>
      <c r="C38" s="39">
        <v>3</v>
      </c>
      <c r="D38" s="39">
        <v>4</v>
      </c>
      <c r="E38" s="39">
        <v>5</v>
      </c>
      <c r="F38" s="39">
        <v>6</v>
      </c>
      <c r="G38" s="39">
        <v>7</v>
      </c>
    </row>
    <row r="39" spans="1:8" x14ac:dyDescent="0.25">
      <c r="A39" s="41"/>
      <c r="B39" s="41" t="s">
        <v>24</v>
      </c>
      <c r="C39" s="100">
        <f>C40+C42+C44+C46</f>
        <v>354367.44</v>
      </c>
      <c r="D39" s="100">
        <f>D40+D42+D44+D46</f>
        <v>515500</v>
      </c>
      <c r="E39" s="100">
        <f t="shared" ref="E39:G39" si="6">E40+E42+E44+E46</f>
        <v>520000</v>
      </c>
      <c r="F39" s="100">
        <f t="shared" si="6"/>
        <v>540000</v>
      </c>
      <c r="G39" s="100">
        <f t="shared" si="6"/>
        <v>540000</v>
      </c>
    </row>
    <row r="40" spans="1:8" x14ac:dyDescent="0.25">
      <c r="A40" s="41">
        <v>1</v>
      </c>
      <c r="B40" s="41" t="s">
        <v>36</v>
      </c>
      <c r="C40" s="100">
        <f>C41</f>
        <v>299171.11</v>
      </c>
      <c r="D40" s="100">
        <f t="shared" ref="D40:G40" si="7">D41</f>
        <v>452421</v>
      </c>
      <c r="E40" s="100">
        <f t="shared" si="7"/>
        <v>456500</v>
      </c>
      <c r="F40" s="100">
        <f t="shared" si="7"/>
        <v>475000</v>
      </c>
      <c r="G40" s="100">
        <f t="shared" si="7"/>
        <v>475000</v>
      </c>
    </row>
    <row r="41" spans="1:8" x14ac:dyDescent="0.25">
      <c r="A41" s="55">
        <v>11</v>
      </c>
      <c r="B41" s="118" t="s">
        <v>36</v>
      </c>
      <c r="C41" s="101">
        <f>C13</f>
        <v>299171.11</v>
      </c>
      <c r="D41" s="101">
        <f t="shared" ref="D41:G41" si="8">D13</f>
        <v>452421</v>
      </c>
      <c r="E41" s="101">
        <f t="shared" si="8"/>
        <v>456500</v>
      </c>
      <c r="F41" s="101">
        <f t="shared" si="8"/>
        <v>475000</v>
      </c>
      <c r="G41" s="101">
        <f t="shared" si="8"/>
        <v>475000</v>
      </c>
    </row>
    <row r="42" spans="1:8" x14ac:dyDescent="0.25">
      <c r="A42" s="45">
        <v>4</v>
      </c>
      <c r="B42" s="41" t="s">
        <v>53</v>
      </c>
      <c r="C42" s="100">
        <f>C43</f>
        <v>51415.82</v>
      </c>
      <c r="D42" s="100">
        <f t="shared" ref="D42:G42" si="9">D43</f>
        <v>58317.22</v>
      </c>
      <c r="E42" s="100">
        <f t="shared" si="9"/>
        <v>58500</v>
      </c>
      <c r="F42" s="100">
        <f t="shared" si="9"/>
        <v>60000</v>
      </c>
      <c r="G42" s="100">
        <f t="shared" si="9"/>
        <v>60000</v>
      </c>
    </row>
    <row r="43" spans="1:8" x14ac:dyDescent="0.25">
      <c r="A43" s="85">
        <v>43</v>
      </c>
      <c r="B43" s="85" t="s">
        <v>52</v>
      </c>
      <c r="C43" s="101">
        <f>C12</f>
        <v>51415.82</v>
      </c>
      <c r="D43" s="101">
        <f>D12+D11</f>
        <v>58317.22</v>
      </c>
      <c r="E43" s="101">
        <f t="shared" ref="E43:G43" si="10">E12+E11</f>
        <v>58500</v>
      </c>
      <c r="F43" s="101">
        <f t="shared" si="10"/>
        <v>60000</v>
      </c>
      <c r="G43" s="101">
        <f t="shared" si="10"/>
        <v>60000</v>
      </c>
    </row>
    <row r="44" spans="1:8" x14ac:dyDescent="0.25">
      <c r="A44" s="45">
        <v>5</v>
      </c>
      <c r="B44" s="116" t="s">
        <v>93</v>
      </c>
      <c r="C44" s="108">
        <f>C45</f>
        <v>3500</v>
      </c>
      <c r="D44" s="108">
        <f t="shared" ref="D44:G44" si="11">D45</f>
        <v>3500</v>
      </c>
      <c r="E44" s="108">
        <f t="shared" si="11"/>
        <v>3500</v>
      </c>
      <c r="F44" s="108">
        <f t="shared" si="11"/>
        <v>3500</v>
      </c>
      <c r="G44" s="108">
        <f t="shared" si="11"/>
        <v>3500</v>
      </c>
    </row>
    <row r="45" spans="1:8" x14ac:dyDescent="0.25">
      <c r="A45" s="83">
        <v>50</v>
      </c>
      <c r="B45" s="117" t="s">
        <v>93</v>
      </c>
      <c r="C45" s="101">
        <f>C10</f>
        <v>3500</v>
      </c>
      <c r="D45" s="101">
        <f t="shared" ref="D45:G45" si="12">D10</f>
        <v>3500</v>
      </c>
      <c r="E45" s="101">
        <f t="shared" si="12"/>
        <v>3500</v>
      </c>
      <c r="F45" s="101">
        <f t="shared" si="12"/>
        <v>3500</v>
      </c>
      <c r="G45" s="101">
        <f t="shared" si="12"/>
        <v>3500</v>
      </c>
    </row>
    <row r="46" spans="1:8" x14ac:dyDescent="0.25">
      <c r="A46" s="86">
        <v>9</v>
      </c>
      <c r="B46" s="86" t="s">
        <v>91</v>
      </c>
      <c r="C46" s="108">
        <f>C47</f>
        <v>280.51</v>
      </c>
      <c r="D46" s="108">
        <f t="shared" ref="D46:G46" si="13">D47</f>
        <v>1261.78</v>
      </c>
      <c r="E46" s="108">
        <f t="shared" si="13"/>
        <v>1500</v>
      </c>
      <c r="F46" s="108">
        <f t="shared" si="13"/>
        <v>1500</v>
      </c>
      <c r="G46" s="108">
        <f t="shared" si="13"/>
        <v>1500</v>
      </c>
    </row>
    <row r="47" spans="1:8" x14ac:dyDescent="0.25">
      <c r="A47" s="87">
        <v>92</v>
      </c>
      <c r="B47" s="87" t="s">
        <v>90</v>
      </c>
      <c r="C47" s="103">
        <f>C20</f>
        <v>280.51</v>
      </c>
      <c r="D47" s="103">
        <f t="shared" ref="D47:G47" si="14">D20</f>
        <v>1261.78</v>
      </c>
      <c r="E47" s="103">
        <f t="shared" si="14"/>
        <v>1500</v>
      </c>
      <c r="F47" s="103">
        <f t="shared" si="14"/>
        <v>1500</v>
      </c>
      <c r="G47" s="103">
        <f t="shared" si="14"/>
        <v>1500</v>
      </c>
    </row>
    <row r="49" spans="1:7" ht="25.5" x14ac:dyDescent="0.25">
      <c r="A49" s="36" t="s">
        <v>35</v>
      </c>
      <c r="B49" s="37" t="s">
        <v>21</v>
      </c>
      <c r="C49" s="38" t="s">
        <v>59</v>
      </c>
      <c r="D49" s="38" t="s">
        <v>60</v>
      </c>
      <c r="E49" s="36" t="s">
        <v>61</v>
      </c>
      <c r="F49" s="36" t="s">
        <v>62</v>
      </c>
      <c r="G49" s="36" t="s">
        <v>63</v>
      </c>
    </row>
    <row r="50" spans="1:7" s="40" customFormat="1" ht="11.25" x14ac:dyDescent="0.2">
      <c r="A50" s="39">
        <v>1</v>
      </c>
      <c r="B50" s="39">
        <v>2</v>
      </c>
      <c r="C50" s="39">
        <v>3</v>
      </c>
      <c r="D50" s="39">
        <v>4</v>
      </c>
      <c r="E50" s="39">
        <v>5</v>
      </c>
      <c r="F50" s="39">
        <v>6</v>
      </c>
      <c r="G50" s="39">
        <v>7</v>
      </c>
    </row>
    <row r="51" spans="1:7" x14ac:dyDescent="0.25">
      <c r="A51" s="41"/>
      <c r="B51" s="41" t="s">
        <v>28</v>
      </c>
      <c r="C51" s="100">
        <f>C52+C54+C56+C58</f>
        <v>353105.67</v>
      </c>
      <c r="D51" s="100">
        <f t="shared" ref="D51:G51" si="15">D52+D54+D56+D58</f>
        <v>515500</v>
      </c>
      <c r="E51" s="100">
        <f t="shared" si="15"/>
        <v>520000</v>
      </c>
      <c r="F51" s="100">
        <f t="shared" si="15"/>
        <v>540000</v>
      </c>
      <c r="G51" s="100">
        <f t="shared" si="15"/>
        <v>540000</v>
      </c>
    </row>
    <row r="52" spans="1:7" x14ac:dyDescent="0.25">
      <c r="A52" s="41">
        <v>1</v>
      </c>
      <c r="B52" s="41" t="s">
        <v>36</v>
      </c>
      <c r="C52" s="100">
        <f>C53</f>
        <v>299171.11</v>
      </c>
      <c r="D52" s="100">
        <f t="shared" ref="D52:G52" si="16">D53</f>
        <v>452421</v>
      </c>
      <c r="E52" s="100">
        <f t="shared" si="16"/>
        <v>456500</v>
      </c>
      <c r="F52" s="100">
        <f t="shared" si="16"/>
        <v>475000</v>
      </c>
      <c r="G52" s="100">
        <f t="shared" si="16"/>
        <v>475000</v>
      </c>
    </row>
    <row r="53" spans="1:7" x14ac:dyDescent="0.25">
      <c r="A53" s="55">
        <v>11</v>
      </c>
      <c r="B53" s="118" t="s">
        <v>36</v>
      </c>
      <c r="C53" s="101">
        <v>299171.11</v>
      </c>
      <c r="D53" s="101">
        <f>D41</f>
        <v>452421</v>
      </c>
      <c r="E53" s="101">
        <f t="shared" ref="E53:G53" si="17">E41</f>
        <v>456500</v>
      </c>
      <c r="F53" s="101">
        <f t="shared" si="17"/>
        <v>475000</v>
      </c>
      <c r="G53" s="101">
        <f t="shared" si="17"/>
        <v>475000</v>
      </c>
    </row>
    <row r="54" spans="1:7" x14ac:dyDescent="0.25">
      <c r="A54" s="45">
        <v>4</v>
      </c>
      <c r="B54" s="41" t="s">
        <v>53</v>
      </c>
      <c r="C54" s="110">
        <f>C55</f>
        <v>50154.05</v>
      </c>
      <c r="D54" s="110">
        <f t="shared" ref="D54:G54" si="18">D55</f>
        <v>58317.22</v>
      </c>
      <c r="E54" s="110">
        <f t="shared" si="18"/>
        <v>58500</v>
      </c>
      <c r="F54" s="110">
        <f t="shared" si="18"/>
        <v>60000</v>
      </c>
      <c r="G54" s="110">
        <f t="shared" si="18"/>
        <v>60000</v>
      </c>
    </row>
    <row r="55" spans="1:7" x14ac:dyDescent="0.25">
      <c r="A55" s="85">
        <v>43</v>
      </c>
      <c r="B55" s="85" t="s">
        <v>52</v>
      </c>
      <c r="C55" s="101">
        <v>50154.05</v>
      </c>
      <c r="D55" s="101">
        <f>D43</f>
        <v>58317.22</v>
      </c>
      <c r="E55" s="101">
        <f t="shared" ref="E55:G55" si="19">E43</f>
        <v>58500</v>
      </c>
      <c r="F55" s="101">
        <f t="shared" si="19"/>
        <v>60000</v>
      </c>
      <c r="G55" s="101">
        <f t="shared" si="19"/>
        <v>60000</v>
      </c>
    </row>
    <row r="56" spans="1:7" x14ac:dyDescent="0.25">
      <c r="A56" s="45">
        <v>5</v>
      </c>
      <c r="B56" s="116" t="s">
        <v>93</v>
      </c>
      <c r="C56" s="108">
        <f>C57</f>
        <v>3500</v>
      </c>
      <c r="D56" s="108">
        <f t="shared" ref="D56:G56" si="20">D57</f>
        <v>3500</v>
      </c>
      <c r="E56" s="108">
        <f t="shared" si="20"/>
        <v>3500</v>
      </c>
      <c r="F56" s="108">
        <f t="shared" si="20"/>
        <v>3500</v>
      </c>
      <c r="G56" s="108">
        <f t="shared" si="20"/>
        <v>3500</v>
      </c>
    </row>
    <row r="57" spans="1:7" x14ac:dyDescent="0.25">
      <c r="A57" s="83">
        <v>50</v>
      </c>
      <c r="B57" s="117" t="s">
        <v>93</v>
      </c>
      <c r="C57" s="101">
        <v>3500</v>
      </c>
      <c r="D57" s="101">
        <f>D45</f>
        <v>3500</v>
      </c>
      <c r="E57" s="101">
        <f t="shared" ref="E57:G57" si="21">E45</f>
        <v>3500</v>
      </c>
      <c r="F57" s="101">
        <f t="shared" si="21"/>
        <v>3500</v>
      </c>
      <c r="G57" s="101">
        <f t="shared" si="21"/>
        <v>3500</v>
      </c>
    </row>
    <row r="58" spans="1:7" x14ac:dyDescent="0.25">
      <c r="A58" s="86">
        <v>9</v>
      </c>
      <c r="B58" s="86" t="s">
        <v>91</v>
      </c>
      <c r="C58" s="108">
        <f>C59</f>
        <v>280.51</v>
      </c>
      <c r="D58" s="108">
        <f t="shared" ref="D58:G58" si="22">D59</f>
        <v>1261.78</v>
      </c>
      <c r="E58" s="108">
        <f t="shared" si="22"/>
        <v>1500</v>
      </c>
      <c r="F58" s="108">
        <f t="shared" si="22"/>
        <v>1500</v>
      </c>
      <c r="G58" s="108">
        <f t="shared" si="22"/>
        <v>1500</v>
      </c>
    </row>
    <row r="59" spans="1:7" x14ac:dyDescent="0.25">
      <c r="A59" s="87">
        <v>94</v>
      </c>
      <c r="B59" s="87" t="s">
        <v>90</v>
      </c>
      <c r="C59" s="103">
        <v>280.51</v>
      </c>
      <c r="D59" s="103">
        <f>D47</f>
        <v>1261.78</v>
      </c>
      <c r="E59" s="103">
        <f t="shared" ref="E59:G59" si="23">E47</f>
        <v>1500</v>
      </c>
      <c r="F59" s="103">
        <f t="shared" si="23"/>
        <v>1500</v>
      </c>
      <c r="G59" s="103">
        <f t="shared" si="23"/>
        <v>1500</v>
      </c>
    </row>
    <row r="60" spans="1:7" x14ac:dyDescent="0.25">
      <c r="C60" s="109"/>
      <c r="D60" s="109"/>
      <c r="E60" s="109"/>
      <c r="F60" s="109"/>
      <c r="G60" s="109"/>
    </row>
    <row r="62" spans="1:7" ht="15.75" x14ac:dyDescent="0.25">
      <c r="B62" s="145" t="s">
        <v>38</v>
      </c>
      <c r="C62" s="145"/>
      <c r="D62" s="145"/>
      <c r="E62" s="145"/>
      <c r="F62" s="145"/>
      <c r="G62" s="145"/>
    </row>
    <row r="63" spans="1:7" ht="18.75" x14ac:dyDescent="0.25">
      <c r="B63" s="31"/>
      <c r="C63" s="31"/>
      <c r="D63" s="31"/>
      <c r="E63" s="31"/>
      <c r="F63" s="31"/>
      <c r="G63" s="31"/>
    </row>
    <row r="64" spans="1:7" ht="25.5" x14ac:dyDescent="0.25">
      <c r="A64" s="36" t="s">
        <v>35</v>
      </c>
      <c r="B64" s="37" t="s">
        <v>21</v>
      </c>
      <c r="C64" s="38" t="s">
        <v>59</v>
      </c>
      <c r="D64" s="38" t="s">
        <v>60</v>
      </c>
      <c r="E64" s="36" t="s">
        <v>61</v>
      </c>
      <c r="F64" s="36" t="s">
        <v>62</v>
      </c>
      <c r="G64" s="36" t="s">
        <v>63</v>
      </c>
    </row>
    <row r="65" spans="1:7" x14ac:dyDescent="0.25">
      <c r="A65" s="39">
        <v>1</v>
      </c>
      <c r="B65" s="39">
        <v>2</v>
      </c>
      <c r="C65" s="39">
        <v>3</v>
      </c>
      <c r="D65" s="39">
        <v>4</v>
      </c>
      <c r="E65" s="39">
        <v>5</v>
      </c>
      <c r="F65" s="39">
        <v>6</v>
      </c>
      <c r="G65" s="39">
        <v>7</v>
      </c>
    </row>
    <row r="66" spans="1:7" x14ac:dyDescent="0.25">
      <c r="A66" s="58"/>
      <c r="B66" s="41" t="s">
        <v>28</v>
      </c>
      <c r="C66" s="100">
        <f>C67</f>
        <v>353105.67</v>
      </c>
      <c r="D66" s="100">
        <f t="shared" ref="D66:G68" si="24">D67</f>
        <v>515500</v>
      </c>
      <c r="E66" s="100">
        <f t="shared" si="24"/>
        <v>520000</v>
      </c>
      <c r="F66" s="100">
        <f t="shared" si="24"/>
        <v>540000</v>
      </c>
      <c r="G66" s="100">
        <f t="shared" si="24"/>
        <v>540000</v>
      </c>
    </row>
    <row r="67" spans="1:7" x14ac:dyDescent="0.25">
      <c r="A67" s="92">
        <v>9</v>
      </c>
      <c r="B67" s="92" t="s">
        <v>69</v>
      </c>
      <c r="C67" s="100">
        <f>C68</f>
        <v>353105.67</v>
      </c>
      <c r="D67" s="100">
        <f t="shared" si="24"/>
        <v>515500</v>
      </c>
      <c r="E67" s="100">
        <f t="shared" si="24"/>
        <v>520000</v>
      </c>
      <c r="F67" s="100">
        <f t="shared" si="24"/>
        <v>540000</v>
      </c>
      <c r="G67" s="100">
        <f t="shared" si="24"/>
        <v>540000</v>
      </c>
    </row>
    <row r="68" spans="1:7" x14ac:dyDescent="0.25">
      <c r="A68" s="93" t="s">
        <v>68</v>
      </c>
      <c r="B68" s="93" t="s">
        <v>71</v>
      </c>
      <c r="C68" s="101">
        <f>C69</f>
        <v>353105.67</v>
      </c>
      <c r="D68" s="101">
        <f t="shared" si="24"/>
        <v>515500</v>
      </c>
      <c r="E68" s="101">
        <f t="shared" si="24"/>
        <v>520000</v>
      </c>
      <c r="F68" s="101">
        <f t="shared" si="24"/>
        <v>540000</v>
      </c>
      <c r="G68" s="101">
        <f t="shared" si="24"/>
        <v>540000</v>
      </c>
    </row>
    <row r="69" spans="1:7" x14ac:dyDescent="0.25">
      <c r="A69" s="94">
        <v>911</v>
      </c>
      <c r="B69" s="94" t="s">
        <v>70</v>
      </c>
      <c r="C69" s="106">
        <f>C51</f>
        <v>353105.67</v>
      </c>
      <c r="D69" s="106">
        <f t="shared" ref="D69:G69" si="25">D51</f>
        <v>515500</v>
      </c>
      <c r="E69" s="106">
        <f t="shared" si="25"/>
        <v>520000</v>
      </c>
      <c r="F69" s="106">
        <f t="shared" si="25"/>
        <v>540000</v>
      </c>
      <c r="G69" s="106">
        <f t="shared" si="25"/>
        <v>540000</v>
      </c>
    </row>
    <row r="70" spans="1:7" x14ac:dyDescent="0.25">
      <c r="A70" s="92"/>
      <c r="B70" s="92"/>
      <c r="C70" s="48"/>
      <c r="D70" s="48"/>
      <c r="E70" s="42"/>
      <c r="F70" s="42"/>
      <c r="G70" s="42"/>
    </row>
    <row r="71" spans="1:7" x14ac:dyDescent="0.25">
      <c r="A71" s="90"/>
      <c r="B71" s="90"/>
      <c r="C71" s="43"/>
      <c r="D71" s="43"/>
      <c r="E71" s="42"/>
      <c r="F71" s="42"/>
      <c r="G71" s="42"/>
    </row>
    <row r="72" spans="1:7" x14ac:dyDescent="0.25">
      <c r="A72" s="91"/>
      <c r="B72" s="91"/>
      <c r="C72" s="46"/>
      <c r="D72" s="46"/>
      <c r="E72" s="42"/>
      <c r="F72" s="42"/>
      <c r="G72" s="42"/>
    </row>
    <row r="73" spans="1:7" x14ac:dyDescent="0.25">
      <c r="A73" s="59"/>
      <c r="B73" s="48"/>
      <c r="C73" s="48"/>
      <c r="D73" s="48"/>
      <c r="E73" s="42"/>
      <c r="F73" s="42"/>
      <c r="G73" s="42"/>
    </row>
  </sheetData>
  <mergeCells count="4">
    <mergeCell ref="B62:G62"/>
    <mergeCell ref="A2:G2"/>
    <mergeCell ref="A4:G4"/>
    <mergeCell ref="A35:G35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33" max="6" man="1"/>
    <brk id="6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"/>
  <sheetViews>
    <sheetView workbookViewId="0">
      <selection activeCell="B36" sqref="B36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60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45" t="s">
        <v>39</v>
      </c>
      <c r="B2" s="145"/>
      <c r="C2" s="145"/>
      <c r="D2" s="145"/>
      <c r="E2" s="145"/>
      <c r="F2" s="145"/>
      <c r="G2" s="145"/>
      <c r="H2" s="57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45" t="s">
        <v>40</v>
      </c>
      <c r="B4" s="145"/>
      <c r="C4" s="145"/>
      <c r="D4" s="145"/>
      <c r="E4" s="145"/>
      <c r="F4" s="145"/>
      <c r="G4" s="145"/>
      <c r="H4" s="57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35</v>
      </c>
      <c r="B6" s="37" t="s">
        <v>21</v>
      </c>
      <c r="C6" s="38" t="s">
        <v>59</v>
      </c>
      <c r="D6" s="38" t="s">
        <v>60</v>
      </c>
      <c r="E6" s="36" t="s">
        <v>61</v>
      </c>
      <c r="F6" s="36" t="s">
        <v>62</v>
      </c>
      <c r="G6" s="36" t="s">
        <v>63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41</v>
      </c>
      <c r="C8" s="41"/>
      <c r="D8" s="41"/>
      <c r="E8" s="42"/>
      <c r="F8" s="42"/>
      <c r="G8" s="42"/>
    </row>
    <row r="9" spans="1:10" x14ac:dyDescent="0.25">
      <c r="A9" s="55">
        <v>84</v>
      </c>
      <c r="B9" s="43" t="s">
        <v>42</v>
      </c>
      <c r="C9" s="41"/>
      <c r="D9" s="41"/>
      <c r="E9" s="42"/>
      <c r="F9" s="42"/>
      <c r="G9" s="42"/>
    </row>
    <row r="10" spans="1:10" x14ac:dyDescent="0.25">
      <c r="A10" s="55" t="s">
        <v>27</v>
      </c>
      <c r="B10" s="47"/>
      <c r="C10" s="43"/>
      <c r="D10" s="43"/>
      <c r="E10" s="42"/>
      <c r="F10" s="42"/>
      <c r="G10" s="42"/>
    </row>
    <row r="11" spans="1:10" x14ac:dyDescent="0.25">
      <c r="A11" s="41">
        <v>5</v>
      </c>
      <c r="B11" s="50" t="s">
        <v>43</v>
      </c>
      <c r="C11" s="43"/>
      <c r="D11" s="43"/>
      <c r="E11" s="42"/>
      <c r="F11" s="42"/>
      <c r="G11" s="42"/>
    </row>
    <row r="12" spans="1:10" x14ac:dyDescent="0.25">
      <c r="A12" s="55">
        <v>54</v>
      </c>
      <c r="B12" s="51" t="s">
        <v>44</v>
      </c>
      <c r="C12" s="43"/>
      <c r="D12" s="43"/>
      <c r="E12" s="42"/>
      <c r="F12" s="42"/>
      <c r="G12" s="42"/>
    </row>
    <row r="13" spans="1:10" x14ac:dyDescent="0.25">
      <c r="A13" s="55" t="s">
        <v>27</v>
      </c>
      <c r="B13" s="50"/>
      <c r="C13" s="43"/>
      <c r="D13" s="43"/>
      <c r="E13" s="42"/>
      <c r="F13" s="42"/>
      <c r="G13" s="42"/>
    </row>
    <row r="14" spans="1:10" x14ac:dyDescent="0.25">
      <c r="B14" s="95" t="s">
        <v>72</v>
      </c>
      <c r="C14"/>
      <c r="D14"/>
      <c r="E14"/>
    </row>
    <row r="16" spans="1:10" ht="15.75" x14ac:dyDescent="0.25">
      <c r="B16" s="145" t="s">
        <v>45</v>
      </c>
      <c r="C16" s="145"/>
      <c r="D16" s="145"/>
      <c r="E16" s="145"/>
      <c r="F16" s="145"/>
      <c r="G16" s="145"/>
    </row>
    <row r="17" spans="1:7" ht="18.75" x14ac:dyDescent="0.25">
      <c r="B17" s="31"/>
      <c r="C17" s="31"/>
      <c r="D17" s="31"/>
      <c r="E17" s="31"/>
      <c r="F17" s="31"/>
      <c r="G17" s="31"/>
    </row>
    <row r="18" spans="1:7" ht="25.5" x14ac:dyDescent="0.25">
      <c r="A18" s="36" t="s">
        <v>35</v>
      </c>
      <c r="B18" s="37" t="s">
        <v>21</v>
      </c>
      <c r="C18" s="38" t="s">
        <v>59</v>
      </c>
      <c r="D18" s="38" t="s">
        <v>60</v>
      </c>
      <c r="E18" s="36" t="s">
        <v>61</v>
      </c>
      <c r="F18" s="36" t="s">
        <v>62</v>
      </c>
      <c r="G18" s="36" t="s">
        <v>63</v>
      </c>
    </row>
    <row r="19" spans="1:7" ht="10.15" customHeight="1" x14ac:dyDescent="0.25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7" x14ac:dyDescent="0.25">
      <c r="A20" s="41">
        <v>8</v>
      </c>
      <c r="B20" s="41" t="s">
        <v>54</v>
      </c>
      <c r="C20" s="41"/>
      <c r="D20" s="41"/>
      <c r="E20" s="42"/>
      <c r="F20" s="42"/>
      <c r="G20" s="42"/>
    </row>
    <row r="21" spans="1:7" x14ac:dyDescent="0.25">
      <c r="A21" s="55">
        <v>81</v>
      </c>
      <c r="B21" s="43" t="s">
        <v>55</v>
      </c>
      <c r="C21" s="43"/>
      <c r="D21" s="43"/>
      <c r="E21" s="42"/>
      <c r="F21" s="42"/>
      <c r="G21" s="42"/>
    </row>
    <row r="22" spans="1:7" x14ac:dyDescent="0.25">
      <c r="A22" s="80" t="s">
        <v>27</v>
      </c>
      <c r="B22" s="43"/>
      <c r="C22" s="61"/>
      <c r="D22" s="61"/>
      <c r="E22" s="61"/>
      <c r="F22" s="61"/>
      <c r="G22" s="61"/>
    </row>
    <row r="23" spans="1:7" x14ac:dyDescent="0.25">
      <c r="A23" s="61"/>
      <c r="B23" s="54"/>
      <c r="C23" s="61"/>
      <c r="D23" s="61"/>
      <c r="E23" s="61"/>
      <c r="F23" s="61"/>
      <c r="G23" s="61"/>
    </row>
    <row r="24" spans="1:7" x14ac:dyDescent="0.25">
      <c r="A24" s="61"/>
      <c r="B24" s="41" t="s">
        <v>46</v>
      </c>
      <c r="C24" s="61"/>
      <c r="D24" s="61"/>
      <c r="E24" s="61"/>
      <c r="F24" s="61"/>
      <c r="G24" s="61"/>
    </row>
    <row r="25" spans="1:7" x14ac:dyDescent="0.25">
      <c r="A25" s="41">
        <v>1</v>
      </c>
      <c r="B25" s="41" t="s">
        <v>36</v>
      </c>
      <c r="C25" s="41"/>
      <c r="D25" s="41"/>
      <c r="E25" s="42"/>
      <c r="F25" s="42"/>
      <c r="G25" s="42"/>
    </row>
    <row r="26" spans="1:7" x14ac:dyDescent="0.25">
      <c r="A26" s="55">
        <v>11</v>
      </c>
      <c r="B26" s="43" t="s">
        <v>36</v>
      </c>
      <c r="C26" s="43"/>
      <c r="D26" s="43"/>
      <c r="E26" s="42"/>
      <c r="F26" s="42"/>
      <c r="G26" s="42"/>
    </row>
    <row r="27" spans="1:7" x14ac:dyDescent="0.25">
      <c r="A27" s="80" t="s">
        <v>27</v>
      </c>
      <c r="B27" s="53"/>
      <c r="C27" s="61"/>
      <c r="D27" s="61"/>
      <c r="E27" s="61"/>
      <c r="F27" s="61"/>
      <c r="G27" s="61"/>
    </row>
    <row r="28" spans="1:7" x14ac:dyDescent="0.25">
      <c r="A28" s="41">
        <v>3</v>
      </c>
      <c r="B28" s="41" t="s">
        <v>37</v>
      </c>
      <c r="C28" s="41"/>
      <c r="D28" s="41"/>
      <c r="E28" s="42"/>
      <c r="F28" s="42"/>
      <c r="G28" s="42"/>
    </row>
    <row r="29" spans="1:7" x14ac:dyDescent="0.25">
      <c r="A29" s="55">
        <v>31</v>
      </c>
      <c r="B29" s="43" t="s">
        <v>37</v>
      </c>
      <c r="C29" s="43"/>
      <c r="D29" s="43"/>
      <c r="E29" s="42"/>
      <c r="F29" s="42"/>
      <c r="G29" s="42"/>
    </row>
    <row r="30" spans="1:7" x14ac:dyDescent="0.25">
      <c r="A30" s="41">
        <v>4</v>
      </c>
      <c r="B30" s="41" t="s">
        <v>53</v>
      </c>
      <c r="C30" s="41"/>
      <c r="D30" s="41"/>
      <c r="E30" s="42"/>
      <c r="F30" s="42"/>
      <c r="G30" s="42"/>
    </row>
    <row r="31" spans="1:7" x14ac:dyDescent="0.25">
      <c r="A31" s="55">
        <v>43</v>
      </c>
      <c r="B31" s="43" t="s">
        <v>52</v>
      </c>
      <c r="C31" s="43"/>
      <c r="D31" s="43"/>
      <c r="E31" s="42"/>
      <c r="F31" s="42"/>
      <c r="G31" s="42"/>
    </row>
    <row r="32" spans="1:7" x14ac:dyDescent="0.25">
      <c r="A32" s="55" t="s">
        <v>27</v>
      </c>
      <c r="B32" s="43"/>
      <c r="C32" s="43"/>
      <c r="D32" s="43"/>
      <c r="E32" s="42"/>
      <c r="F32" s="42"/>
      <c r="G32" s="42"/>
    </row>
    <row r="35" spans="2:4" x14ac:dyDescent="0.25">
      <c r="B35" s="95" t="s">
        <v>98</v>
      </c>
      <c r="C35"/>
      <c r="D35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5"/>
  <sheetViews>
    <sheetView topLeftCell="A20" workbookViewId="0">
      <selection activeCell="G21" sqref="G21"/>
    </sheetView>
  </sheetViews>
  <sheetFormatPr defaultColWidth="8.85546875" defaultRowHeight="15" x14ac:dyDescent="0.25"/>
  <cols>
    <col min="1" max="1" width="35.28515625" style="32" customWidth="1"/>
    <col min="2" max="2" width="34.28515625" style="32" customWidth="1"/>
    <col min="3" max="7" width="25.28515625" style="32" customWidth="1"/>
    <col min="8" max="16384" width="8.85546875" style="32"/>
  </cols>
  <sheetData>
    <row r="1" spans="1:7" ht="18.75" x14ac:dyDescent="0.25">
      <c r="A1" s="60"/>
      <c r="B1" s="31"/>
      <c r="C1" s="31"/>
      <c r="D1" s="31"/>
      <c r="E1" s="31"/>
      <c r="F1" s="33"/>
      <c r="G1" s="33"/>
    </row>
    <row r="2" spans="1:7" ht="15.75" x14ac:dyDescent="0.25">
      <c r="A2" s="145" t="s">
        <v>47</v>
      </c>
      <c r="B2" s="146"/>
      <c r="C2" s="146"/>
      <c r="D2" s="146"/>
      <c r="E2" s="146"/>
      <c r="F2" s="146"/>
      <c r="G2" s="146"/>
    </row>
    <row r="3" spans="1:7" ht="18.75" x14ac:dyDescent="0.25">
      <c r="A3" s="31"/>
      <c r="B3" s="31"/>
      <c r="C3" s="31"/>
      <c r="D3" s="31"/>
      <c r="E3" s="31"/>
      <c r="F3" s="33"/>
      <c r="G3" s="33"/>
    </row>
    <row r="4" spans="1:7" ht="25.5" x14ac:dyDescent="0.25">
      <c r="A4" s="36" t="s">
        <v>48</v>
      </c>
      <c r="B4" s="36" t="s">
        <v>21</v>
      </c>
      <c r="C4" s="38" t="s">
        <v>59</v>
      </c>
      <c r="D4" s="38" t="s">
        <v>60</v>
      </c>
      <c r="E4" s="36" t="s">
        <v>61</v>
      </c>
      <c r="F4" s="36" t="s">
        <v>62</v>
      </c>
      <c r="G4" s="36" t="s">
        <v>63</v>
      </c>
    </row>
    <row r="5" spans="1:7" s="40" customFormat="1" ht="11.25" x14ac:dyDescent="0.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7" x14ac:dyDescent="0.25">
      <c r="A6" s="64" t="s">
        <v>94</v>
      </c>
      <c r="B6" s="114" t="s">
        <v>96</v>
      </c>
      <c r="C6" s="111">
        <f>C7</f>
        <v>353105.67</v>
      </c>
      <c r="D6" s="111">
        <f t="shared" ref="D6:G6" si="0">D7</f>
        <v>515500</v>
      </c>
      <c r="E6" s="111">
        <f t="shared" si="0"/>
        <v>520000</v>
      </c>
      <c r="F6" s="111">
        <f t="shared" si="0"/>
        <v>540000</v>
      </c>
      <c r="G6" s="111">
        <f t="shared" si="0"/>
        <v>540000</v>
      </c>
    </row>
    <row r="7" spans="1:7" ht="25.5" x14ac:dyDescent="0.25">
      <c r="A7" s="65" t="s">
        <v>95</v>
      </c>
      <c r="B7" s="114" t="s">
        <v>99</v>
      </c>
      <c r="C7" s="111">
        <f>C11</f>
        <v>353105.67</v>
      </c>
      <c r="D7" s="111">
        <f t="shared" ref="D7:G7" si="1">D11</f>
        <v>515500</v>
      </c>
      <c r="E7" s="111">
        <f t="shared" si="1"/>
        <v>520000</v>
      </c>
      <c r="F7" s="111">
        <f t="shared" si="1"/>
        <v>540000</v>
      </c>
      <c r="G7" s="111">
        <f t="shared" si="1"/>
        <v>540000</v>
      </c>
    </row>
    <row r="8" spans="1:7" x14ac:dyDescent="0.25">
      <c r="A8" s="81" t="s">
        <v>57</v>
      </c>
      <c r="B8" s="66" t="s">
        <v>49</v>
      </c>
      <c r="C8" s="111"/>
      <c r="D8" s="111"/>
      <c r="E8" s="111"/>
      <c r="F8" s="111"/>
      <c r="G8" s="111"/>
    </row>
    <row r="9" spans="1:7" x14ac:dyDescent="0.25">
      <c r="A9" s="79" t="s">
        <v>51</v>
      </c>
      <c r="B9" s="66" t="s">
        <v>49</v>
      </c>
      <c r="C9" s="111"/>
      <c r="D9" s="111"/>
      <c r="E9" s="111"/>
      <c r="F9" s="111"/>
      <c r="G9" s="111"/>
    </row>
    <row r="10" spans="1:7" x14ac:dyDescent="0.25">
      <c r="A10" s="79"/>
      <c r="B10" s="96"/>
      <c r="C10" s="111"/>
      <c r="D10" s="111"/>
      <c r="E10" s="111"/>
      <c r="F10" s="111"/>
      <c r="G10" s="111"/>
    </row>
    <row r="11" spans="1:7" s="63" customFormat="1" x14ac:dyDescent="0.25">
      <c r="A11" s="67" t="s">
        <v>73</v>
      </c>
      <c r="B11" s="114" t="s">
        <v>74</v>
      </c>
      <c r="C11" s="111">
        <f>C12+C29</f>
        <v>353105.67</v>
      </c>
      <c r="D11" s="111">
        <f t="shared" ref="D11:G11" si="2">D12+D29</f>
        <v>515500</v>
      </c>
      <c r="E11" s="111">
        <f t="shared" si="2"/>
        <v>520000</v>
      </c>
      <c r="F11" s="111">
        <f t="shared" si="2"/>
        <v>540000</v>
      </c>
      <c r="G11" s="111">
        <f t="shared" si="2"/>
        <v>540000</v>
      </c>
    </row>
    <row r="12" spans="1:7" x14ac:dyDescent="0.25">
      <c r="A12" s="77" t="s">
        <v>75</v>
      </c>
      <c r="B12" s="114" t="s">
        <v>100</v>
      </c>
      <c r="C12" s="112">
        <f>C13+C18+C22+C25</f>
        <v>353105.67</v>
      </c>
      <c r="D12" s="112">
        <f t="shared" ref="D12:G12" si="3">D13+D18+D22+D25</f>
        <v>515500</v>
      </c>
      <c r="E12" s="112">
        <f t="shared" si="3"/>
        <v>520000</v>
      </c>
      <c r="F12" s="112">
        <f t="shared" si="3"/>
        <v>540000</v>
      </c>
      <c r="G12" s="112">
        <f t="shared" si="3"/>
        <v>540000</v>
      </c>
    </row>
    <row r="13" spans="1:7" x14ac:dyDescent="0.25">
      <c r="A13" s="78" t="s">
        <v>82</v>
      </c>
      <c r="B13" s="115" t="s">
        <v>36</v>
      </c>
      <c r="C13" s="112">
        <f>C14</f>
        <v>299171.11</v>
      </c>
      <c r="D13" s="112">
        <f t="shared" ref="D13:G13" si="4">D14</f>
        <v>452421</v>
      </c>
      <c r="E13" s="112">
        <f t="shared" si="4"/>
        <v>456500</v>
      </c>
      <c r="F13" s="112">
        <f t="shared" si="4"/>
        <v>475000</v>
      </c>
      <c r="G13" s="112">
        <f t="shared" si="4"/>
        <v>475000</v>
      </c>
    </row>
    <row r="14" spans="1:7" x14ac:dyDescent="0.25">
      <c r="A14" s="69" t="s">
        <v>83</v>
      </c>
      <c r="B14" s="84" t="s">
        <v>29</v>
      </c>
      <c r="C14" s="42">
        <f>C15+C16+C17</f>
        <v>299171.11</v>
      </c>
      <c r="D14" s="42">
        <f t="shared" ref="D14:F14" si="5">D15+D16+D17</f>
        <v>452421</v>
      </c>
      <c r="E14" s="42">
        <f t="shared" si="5"/>
        <v>456500</v>
      </c>
      <c r="F14" s="42">
        <f t="shared" si="5"/>
        <v>475000</v>
      </c>
      <c r="G14" s="42">
        <v>475000</v>
      </c>
    </row>
    <row r="15" spans="1:7" x14ac:dyDescent="0.25">
      <c r="A15" s="71" t="s">
        <v>84</v>
      </c>
      <c r="B15" s="84" t="s">
        <v>30</v>
      </c>
      <c r="C15" s="42">
        <v>263973.76000000001</v>
      </c>
      <c r="D15" s="42">
        <v>403877.15</v>
      </c>
      <c r="E15" s="42">
        <v>405000</v>
      </c>
      <c r="F15" s="42">
        <v>419250</v>
      </c>
      <c r="G15" s="52">
        <v>419250</v>
      </c>
    </row>
    <row r="16" spans="1:7" x14ac:dyDescent="0.25">
      <c r="A16" s="71" t="s">
        <v>85</v>
      </c>
      <c r="B16" s="84" t="s">
        <v>31</v>
      </c>
      <c r="C16" s="42">
        <v>35197.35</v>
      </c>
      <c r="D16" s="42">
        <v>48543.85</v>
      </c>
      <c r="E16" s="42">
        <v>51500</v>
      </c>
      <c r="F16" s="42">
        <v>55750</v>
      </c>
      <c r="G16" s="52">
        <v>55750</v>
      </c>
    </row>
    <row r="17" spans="1:7" x14ac:dyDescent="0.25">
      <c r="A17" s="71" t="s">
        <v>86</v>
      </c>
      <c r="B17" s="84" t="s">
        <v>81</v>
      </c>
      <c r="C17" s="42">
        <v>0</v>
      </c>
      <c r="D17" s="42">
        <v>0</v>
      </c>
      <c r="E17" s="42">
        <v>0</v>
      </c>
      <c r="F17" s="42">
        <v>0</v>
      </c>
      <c r="G17" s="52">
        <v>0</v>
      </c>
    </row>
    <row r="18" spans="1:7" x14ac:dyDescent="0.25">
      <c r="A18" s="78" t="s">
        <v>89</v>
      </c>
      <c r="B18" s="113" t="s">
        <v>52</v>
      </c>
      <c r="C18" s="112">
        <f>C19</f>
        <v>50154.05</v>
      </c>
      <c r="D18" s="112">
        <f t="shared" ref="D18:G18" si="6">D19</f>
        <v>58317.22</v>
      </c>
      <c r="E18" s="112">
        <f t="shared" si="6"/>
        <v>58500</v>
      </c>
      <c r="F18" s="112">
        <f t="shared" si="6"/>
        <v>60000</v>
      </c>
      <c r="G18" s="112">
        <f t="shared" si="6"/>
        <v>60000</v>
      </c>
    </row>
    <row r="19" spans="1:7" x14ac:dyDescent="0.25">
      <c r="A19" s="69" t="s">
        <v>83</v>
      </c>
      <c r="B19" s="84" t="s">
        <v>29</v>
      </c>
      <c r="C19" s="42">
        <f>C20+C21</f>
        <v>50154.05</v>
      </c>
      <c r="D19" s="42">
        <f t="shared" ref="D19:G19" si="7">D20+D21</f>
        <v>58317.22</v>
      </c>
      <c r="E19" s="42">
        <f t="shared" si="7"/>
        <v>58500</v>
      </c>
      <c r="F19" s="42">
        <f t="shared" si="7"/>
        <v>60000</v>
      </c>
      <c r="G19" s="42">
        <f t="shared" si="7"/>
        <v>60000</v>
      </c>
    </row>
    <row r="20" spans="1:7" x14ac:dyDescent="0.25">
      <c r="A20" s="71" t="s">
        <v>85</v>
      </c>
      <c r="B20" s="84" t="s">
        <v>31</v>
      </c>
      <c r="C20" s="42">
        <v>49591.07</v>
      </c>
      <c r="D20" s="42">
        <v>57717.22</v>
      </c>
      <c r="E20" s="42">
        <v>57781</v>
      </c>
      <c r="F20" s="42">
        <v>59250</v>
      </c>
      <c r="G20" s="52">
        <v>59250</v>
      </c>
    </row>
    <row r="21" spans="1:7" x14ac:dyDescent="0.25">
      <c r="A21" s="71" t="s">
        <v>86</v>
      </c>
      <c r="B21" s="84" t="s">
        <v>81</v>
      </c>
      <c r="C21" s="42">
        <v>562.98</v>
      </c>
      <c r="D21" s="42">
        <v>600</v>
      </c>
      <c r="E21" s="42">
        <v>719</v>
      </c>
      <c r="F21" s="42">
        <v>750</v>
      </c>
      <c r="G21" s="52">
        <v>750</v>
      </c>
    </row>
    <row r="22" spans="1:7" x14ac:dyDescent="0.25">
      <c r="A22" s="78" t="s">
        <v>88</v>
      </c>
      <c r="B22" s="116" t="s">
        <v>93</v>
      </c>
      <c r="C22" s="112">
        <f>C23</f>
        <v>3500</v>
      </c>
      <c r="D22" s="112">
        <f>D23</f>
        <v>3500</v>
      </c>
      <c r="E22" s="112">
        <f t="shared" ref="E22:G23" si="8">E23</f>
        <v>3500</v>
      </c>
      <c r="F22" s="112">
        <f t="shared" si="8"/>
        <v>3500</v>
      </c>
      <c r="G22" s="112">
        <f t="shared" si="8"/>
        <v>3500</v>
      </c>
    </row>
    <row r="23" spans="1:7" x14ac:dyDescent="0.25">
      <c r="A23" s="69" t="s">
        <v>83</v>
      </c>
      <c r="B23" s="84" t="s">
        <v>29</v>
      </c>
      <c r="C23" s="42">
        <f>C24</f>
        <v>3500</v>
      </c>
      <c r="D23" s="42">
        <f t="shared" ref="D23" si="9">D24</f>
        <v>3500</v>
      </c>
      <c r="E23" s="42">
        <f t="shared" si="8"/>
        <v>3500</v>
      </c>
      <c r="F23" s="42">
        <f t="shared" si="8"/>
        <v>3500</v>
      </c>
      <c r="G23" s="42">
        <f t="shared" si="8"/>
        <v>3500</v>
      </c>
    </row>
    <row r="24" spans="1:7" x14ac:dyDescent="0.25">
      <c r="A24" s="71" t="s">
        <v>85</v>
      </c>
      <c r="B24" s="84" t="s">
        <v>31</v>
      </c>
      <c r="C24" s="42">
        <v>3500</v>
      </c>
      <c r="D24" s="42">
        <v>3500</v>
      </c>
      <c r="E24" s="42">
        <v>3500</v>
      </c>
      <c r="F24" s="42">
        <v>3500</v>
      </c>
      <c r="G24" s="52">
        <v>3500</v>
      </c>
    </row>
    <row r="25" spans="1:7" x14ac:dyDescent="0.25">
      <c r="A25" s="78" t="s">
        <v>92</v>
      </c>
      <c r="B25" s="86" t="s">
        <v>91</v>
      </c>
      <c r="C25" s="112">
        <f>C26</f>
        <v>280.51</v>
      </c>
      <c r="D25" s="112">
        <f t="shared" ref="D25:G26" si="10">D26</f>
        <v>1261.78</v>
      </c>
      <c r="E25" s="112">
        <f t="shared" si="10"/>
        <v>1500</v>
      </c>
      <c r="F25" s="112">
        <f t="shared" si="10"/>
        <v>1500</v>
      </c>
      <c r="G25" s="112">
        <f t="shared" si="10"/>
        <v>1500</v>
      </c>
    </row>
    <row r="26" spans="1:7" x14ac:dyDescent="0.25">
      <c r="A26" s="69" t="s">
        <v>83</v>
      </c>
      <c r="B26" s="84" t="s">
        <v>29</v>
      </c>
      <c r="C26" s="42">
        <f>C27</f>
        <v>280.51</v>
      </c>
      <c r="D26" s="42">
        <f t="shared" si="10"/>
        <v>1261.78</v>
      </c>
      <c r="E26" s="42">
        <f t="shared" si="10"/>
        <v>1500</v>
      </c>
      <c r="F26" s="42">
        <f t="shared" si="10"/>
        <v>1500</v>
      </c>
      <c r="G26" s="42">
        <f t="shared" si="10"/>
        <v>1500</v>
      </c>
    </row>
    <row r="27" spans="1:7" x14ac:dyDescent="0.25">
      <c r="A27" s="71" t="s">
        <v>85</v>
      </c>
      <c r="B27" s="84" t="s">
        <v>31</v>
      </c>
      <c r="C27" s="42">
        <v>280.51</v>
      </c>
      <c r="D27" s="42">
        <v>1261.78</v>
      </c>
      <c r="E27" s="42">
        <v>1500</v>
      </c>
      <c r="F27" s="42">
        <v>1500</v>
      </c>
      <c r="G27" s="52">
        <v>1500</v>
      </c>
    </row>
    <row r="28" spans="1:7" x14ac:dyDescent="0.25">
      <c r="A28" s="71"/>
      <c r="B28" s="84"/>
      <c r="C28" s="42"/>
      <c r="D28" s="42"/>
      <c r="E28" s="42"/>
      <c r="F28" s="42"/>
      <c r="G28" s="52"/>
    </row>
    <row r="29" spans="1:7" x14ac:dyDescent="0.25">
      <c r="A29" s="67" t="s">
        <v>76</v>
      </c>
      <c r="B29" s="114" t="s">
        <v>77</v>
      </c>
      <c r="C29" s="112">
        <f>C30</f>
        <v>0</v>
      </c>
      <c r="D29" s="112">
        <f t="shared" ref="D29:G29" si="11">D30</f>
        <v>0</v>
      </c>
      <c r="E29" s="112">
        <f t="shared" si="11"/>
        <v>0</v>
      </c>
      <c r="F29" s="112">
        <f t="shared" si="11"/>
        <v>0</v>
      </c>
      <c r="G29" s="112">
        <f t="shared" si="11"/>
        <v>0</v>
      </c>
    </row>
    <row r="30" spans="1:7" x14ac:dyDescent="0.25">
      <c r="A30" s="68" t="s">
        <v>78</v>
      </c>
      <c r="B30" s="115" t="s">
        <v>36</v>
      </c>
      <c r="C30" s="112">
        <f>C31</f>
        <v>0</v>
      </c>
      <c r="D30" s="112">
        <f t="shared" ref="D30:G30" si="12">D31</f>
        <v>0</v>
      </c>
      <c r="E30" s="112">
        <f t="shared" si="12"/>
        <v>0</v>
      </c>
      <c r="F30" s="112">
        <f t="shared" si="12"/>
        <v>0</v>
      </c>
      <c r="G30" s="112">
        <f t="shared" si="12"/>
        <v>0</v>
      </c>
    </row>
    <row r="31" spans="1:7" x14ac:dyDescent="0.25">
      <c r="A31" s="69" t="s">
        <v>79</v>
      </c>
      <c r="B31" s="84" t="s">
        <v>32</v>
      </c>
      <c r="C31" s="42">
        <f>C32</f>
        <v>0</v>
      </c>
      <c r="D31" s="42">
        <f t="shared" ref="D31:G31" si="13">D32</f>
        <v>0</v>
      </c>
      <c r="E31" s="42">
        <f t="shared" si="13"/>
        <v>0</v>
      </c>
      <c r="F31" s="42">
        <f t="shared" si="13"/>
        <v>0</v>
      </c>
      <c r="G31" s="42">
        <f t="shared" si="13"/>
        <v>0</v>
      </c>
    </row>
    <row r="32" spans="1:7" ht="25.5" x14ac:dyDescent="0.25">
      <c r="A32" s="71" t="s">
        <v>80</v>
      </c>
      <c r="B32" s="84" t="s">
        <v>65</v>
      </c>
      <c r="C32" s="42">
        <v>0</v>
      </c>
      <c r="D32" s="42">
        <v>0</v>
      </c>
      <c r="E32" s="42">
        <v>0</v>
      </c>
      <c r="F32" s="42">
        <v>0</v>
      </c>
      <c r="G32" s="52">
        <v>0</v>
      </c>
    </row>
    <row r="33" spans="1:7" x14ac:dyDescent="0.25">
      <c r="A33" s="72" t="s">
        <v>34</v>
      </c>
      <c r="B33" s="72"/>
      <c r="C33" s="42"/>
      <c r="D33" s="42"/>
      <c r="E33" s="42"/>
      <c r="F33" s="42"/>
      <c r="G33" s="52"/>
    </row>
    <row r="34" spans="1:7" x14ac:dyDescent="0.25">
      <c r="A34" s="65"/>
      <c r="B34" s="64"/>
      <c r="C34" s="42"/>
      <c r="D34" s="42"/>
      <c r="E34" s="42"/>
      <c r="F34" s="42"/>
      <c r="G34" s="42"/>
    </row>
    <row r="35" spans="1:7" x14ac:dyDescent="0.25">
      <c r="A35" s="79"/>
      <c r="B35" s="66"/>
      <c r="C35" s="42"/>
      <c r="D35" s="42"/>
      <c r="E35" s="42"/>
      <c r="F35" s="42"/>
      <c r="G35" s="42"/>
    </row>
    <row r="36" spans="1:7" s="63" customFormat="1" x14ac:dyDescent="0.25">
      <c r="A36" s="67"/>
      <c r="B36" s="64"/>
      <c r="C36" s="62"/>
      <c r="D36" s="62"/>
      <c r="E36" s="62"/>
      <c r="F36" s="62"/>
      <c r="G36" s="62"/>
    </row>
    <row r="37" spans="1:7" x14ac:dyDescent="0.25">
      <c r="A37" s="77"/>
      <c r="B37" s="64"/>
      <c r="C37" s="42"/>
      <c r="D37" s="42"/>
      <c r="E37" s="42"/>
      <c r="F37" s="42"/>
      <c r="G37" s="42"/>
    </row>
    <row r="38" spans="1:7" x14ac:dyDescent="0.25">
      <c r="A38" s="78"/>
      <c r="B38" s="66"/>
      <c r="C38" s="42"/>
      <c r="D38" s="42"/>
      <c r="E38" s="42"/>
      <c r="F38" s="42"/>
      <c r="G38" s="52"/>
    </row>
    <row r="39" spans="1:7" x14ac:dyDescent="0.25">
      <c r="A39" s="69"/>
      <c r="B39" s="70"/>
      <c r="C39" s="42"/>
      <c r="D39" s="42"/>
      <c r="E39" s="42"/>
      <c r="F39" s="42"/>
      <c r="G39" s="52"/>
    </row>
    <row r="40" spans="1:7" x14ac:dyDescent="0.25">
      <c r="A40" s="71"/>
      <c r="B40" s="70"/>
      <c r="C40" s="42"/>
      <c r="D40" s="42"/>
      <c r="E40" s="42"/>
      <c r="F40" s="42"/>
      <c r="G40" s="52"/>
    </row>
    <row r="41" spans="1:7" x14ac:dyDescent="0.25">
      <c r="A41" s="78"/>
      <c r="B41" s="66"/>
      <c r="C41" s="42"/>
      <c r="D41" s="42"/>
      <c r="E41" s="42"/>
      <c r="F41" s="42"/>
      <c r="G41" s="52"/>
    </row>
    <row r="42" spans="1:7" x14ac:dyDescent="0.25">
      <c r="A42" s="69"/>
      <c r="B42" s="70"/>
      <c r="C42" s="42"/>
      <c r="D42" s="42"/>
      <c r="E42" s="42"/>
      <c r="F42" s="42"/>
      <c r="G42" s="52"/>
    </row>
    <row r="43" spans="1:7" x14ac:dyDescent="0.25">
      <c r="A43" s="71"/>
      <c r="B43" s="70"/>
      <c r="C43" s="42"/>
      <c r="D43" s="42"/>
      <c r="E43" s="42"/>
      <c r="F43" s="42"/>
      <c r="G43" s="52"/>
    </row>
    <row r="44" spans="1:7" x14ac:dyDescent="0.25">
      <c r="A44" s="70" t="s">
        <v>50</v>
      </c>
      <c r="B44" s="70"/>
      <c r="C44" s="42"/>
      <c r="D44" s="42"/>
      <c r="E44" s="42"/>
      <c r="F44" s="42"/>
      <c r="G44" s="52"/>
    </row>
    <row r="45" spans="1:7" x14ac:dyDescent="0.25">
      <c r="A45" s="32" t="s">
        <v>58</v>
      </c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2025-10-23T17:11:56Z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