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<sst xmlns="http://schemas.openxmlformats.org/spreadsheetml/2006/main" count="84" uniqueCount="80">
  <si>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USTANOVA: DJEČJI VRTIĆ "CVRČAK POSEDARJE" POSEDARJE</t>
  </si>
  <si>
    <t>Polugodišnje izvršenje financijskog plana za 2018.(30.06.2018.)</t>
  </si>
  <si>
    <t>Račun iz računskog plana</t>
  </si>
  <si>
    <t>OPIS</t>
  </si>
  <si>
    <t>PLAN 2018.</t>
  </si>
  <si>
    <t>OSTVARENO        30.06.2018.</t>
  </si>
  <si>
    <t>INDEKS            (5/4 X 100)</t>
  </si>
  <si>
    <t>A. 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</si>
  <si>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</si>
  <si>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</si>
  <si>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</si>
  <si>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</si>
  <si>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</si>
  <si>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</si>
  <si>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</si>
  <si>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</si>
  <si>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RAZLIKA -MANJAK</t>
  </si>
  <si>
    <t>B. 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</si>
  <si>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</si>
  <si>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</si>
  <si>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</si>
  <si>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</si>
  <si>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</si>
  <si>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 SREDSTVA IZ PRETHODNIH GODINA (VIŠAK PRIHODA)</t>
  </si>
  <si>
    <t>9</t>
  </si>
  <si>
    <t>Vlastiti izvori (višak preneseni)</t>
  </si>
  <si>
    <t>MANJAK PRIHODA RASPOLOŽIV U SLJEDEĆEM RAZDOBLJU</t>
  </si>
  <si>
    <t>1. UKUPNO PRIHODI I PRIMICI</t>
  </si>
  <si>
    <t>PRIHODI POSLOVANJA</t>
  </si>
  <si>
    <t>Pomoći iz inozem. i od.subjekata unutar opće države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</si>
  <si>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</si>
  <si>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</si>
  <si>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</si>
  <si>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</si>
  <si>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Ostali prihodi od financijske imovine</t>
  </si>
  <si>
    <t>Prihodi od upravnih i admin.pristojbi,prist.po pos.propisima i naknada</t>
  </si>
  <si>
    <t>Prihodi po posebnim propisima</t>
  </si>
  <si>
    <t>Ostali nespomenuti prihodi</t>
  </si>
  <si>
    <t>Prihodi iz proračuna</t>
  </si>
  <si>
    <t>Prihodi iz proračuna za financiranje redovne djelatnosti proračunskih korisnika</t>
  </si>
  <si>
    <t>Prihodi za financiranje rashoda poslovanja</t>
  </si>
  <si>
    <t>2. UKUPNI RASHODI I IZDACI</t>
  </si>
  <si>
    <t>Program: Djelatnost Ustanove</t>
  </si>
  <si>
    <t>Aktivnost: Redovna djelatnost</t>
  </si>
  <si>
    <t>Rashodi za zaposlene</t>
  </si>
  <si>
    <t>Plaće (Bruto)</t>
  </si>
  <si>
    <t>Plaće za redovan rad</t>
  </si>
  <si>
    <t>Ostali rashodi za zaposlene</t>
  </si>
  <si>
    <t>Ostali rashodi za zaposlene (regres, božićnice)</t>
  </si>
  <si>
    <t>Doprinosi na plaće</t>
  </si>
  <si>
    <t>Doprinosi za obvezno  za zdravstveno osiguranje</t>
  </si>
  <si>
    <t>Doprinos za zapošljavanje</t>
  </si>
  <si>
    <t>Materijalni rashodi</t>
  </si>
  <si>
    <t>Naknade troškova zaposlenima</t>
  </si>
  <si>
    <t>Službena putovanja</t>
  </si>
  <si>
    <t>Naknade za prijevoz, rad na terenu i odvojeni</t>
  </si>
  <si>
    <t xml:space="preserve">Seminari, savjetovanja </t>
  </si>
  <si>
    <t>Rashodi za materijal i energiju</t>
  </si>
  <si>
    <t>Uredski materijal i ostali mat.</t>
  </si>
  <si>
    <t>Materijal i sirovine</t>
  </si>
  <si>
    <t>Energija</t>
  </si>
  <si>
    <t>Sitan inventar</t>
  </si>
  <si>
    <t>Službena, radna i zaštitna odjeća i obuća</t>
  </si>
  <si>
    <t>Rashodi za usluge</t>
  </si>
  <si>
    <t>Usluge telefona, pošte i prijevoza</t>
  </si>
  <si>
    <t>Usluge tekućeg i investicijskog  održavanja</t>
  </si>
  <si>
    <t>Komunalne usluge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</si>
  <si>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</si>
  <si>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</si>
  <si>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</si>
  <si>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</si>
  <si>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</si>
  <si>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Premije zdr.osig.zaposlenih</t>
  </si>
  <si>
    <t>Pristojbe i naknade</t>
  </si>
  <si>
    <t>Reprezentacija</t>
  </si>
  <si>
    <t>Financijski rashodi</t>
  </si>
  <si>
    <t>Ostali financijski rashodi</t>
  </si>
  <si>
    <t>Bankarske usluge i platni promet</t>
  </si>
  <si>
    <t>Zatezna kamata</t>
  </si>
  <si>
    <t>UKUPNO AKTIVNOST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</si>
</sst>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0"/>
    </font>
    <font>
      <b/>
      <sz val="10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0"/>
      <color indexed="8"/>
      <name val="Calibri"/>
      <family val="0"/>
    </font>
    <font>
      <sz val="10"/>
      <color rgb="FF00610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u val="single"/>
      <sz val="11"/>
      <color rgb="FF000000"/>
      <name val="Calibri"/>
      <family val="0"/>
    </font>
    <font>
      <b/>
      <sz val="10"/>
      <color rgb="FF000000"/>
      <name val="Calibri"/>
      <family val="0"/>
    </font>
    <font>
      <b/>
      <sz val="11"/>
      <color rgb="FF000000"/>
      <name val="Times new roman ce"/>
      <family val="0"/>
    </font>
    <font>
      <b/>
      <sz val="10"/>
      <color rgb="FF000000"/>
      <name val="Times new roman ce"/>
      <family val="0"/>
    </font>
    <font>
      <sz val="10"/>
      <color rgb="FF000000"/>
      <name val="Times new roman ce"/>
      <family val="0"/>
    </font>
    <font>
      <sz val="10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9" fontId="3" fillId="34" borderId="0" xfId="0" applyNumberFormat="1" applyFont="1" applyFill="1" applyBorder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wrapText="1"/>
    </xf>
    <xf numFmtId="49" fontId="58" fillId="0" borderId="0" xfId="0" applyNumberFormat="1" applyFont="1" applyAlignment="1">
      <alignment horizontal="left" wrapText="1"/>
    </xf>
    <xf numFmtId="4" fontId="58" fillId="0" borderId="0" xfId="0" applyNumberFormat="1" applyFont="1" applyAlignment="1">
      <alignment/>
    </xf>
    <xf numFmtId="4" fontId="58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58" fillId="0" borderId="0" xfId="0" applyNumberFormat="1" applyFont="1" applyAlignment="1">
      <alignment horizontal="left"/>
    </xf>
    <xf numFmtId="4" fontId="58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0" fontId="58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8" fillId="34" borderId="0" xfId="0" applyNumberFormat="1" applyFont="1" applyFill="1" applyBorder="1" applyAlignment="1">
      <alignment horizontal="right"/>
    </xf>
    <xf numFmtId="4" fontId="60" fillId="35" borderId="0" xfId="0" applyNumberFormat="1" applyFont="1" applyFill="1" applyBorder="1" applyAlignment="1">
      <alignment horizontal="right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left" vertical="center" wrapText="1"/>
    </xf>
    <xf numFmtId="4" fontId="60" fillId="34" borderId="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" fillId="0" borderId="0" xfId="50" applyFont="1" applyFill="1" applyBorder="1" applyAlignment="1">
      <alignment horizontal="left" vertical="center" wrapText="1"/>
      <protection/>
    </xf>
    <xf numFmtId="0" fontId="59" fillId="36" borderId="0" xfId="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left" vertical="center" wrapText="1"/>
      <protection/>
    </xf>
    <xf numFmtId="4" fontId="59" fillId="36" borderId="0" xfId="0" applyNumberFormat="1" applyFont="1" applyFill="1" applyBorder="1" applyAlignment="1">
      <alignment horizontal="right" vertical="center" wrapText="1"/>
    </xf>
    <xf numFmtId="0" fontId="59" fillId="36" borderId="0" xfId="0" applyFont="1" applyFill="1" applyBorder="1" applyAlignment="1">
      <alignment horizontal="left" vertical="center" wrapText="1"/>
    </xf>
    <xf numFmtId="0" fontId="59" fillId="36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4" fontId="59" fillId="0" borderId="0" xfId="0" applyNumberFormat="1" applyFont="1" applyAlignment="1">
      <alignment horizontal="right" vertical="center" wrapText="1"/>
    </xf>
    <xf numFmtId="49" fontId="7" fillId="34" borderId="0" xfId="0" applyNumberFormat="1" applyFont="1" applyFill="1" applyBorder="1" applyAlignment="1">
      <alignment horizontal="left"/>
    </xf>
    <xf numFmtId="0" fontId="61" fillId="34" borderId="0" xfId="0" applyFont="1" applyFill="1" applyBorder="1" applyAlignment="1">
      <alignment horizontal="center" vertical="center" wrapText="1"/>
    </xf>
    <xf numFmtId="4" fontId="62" fillId="37" borderId="0" xfId="0" applyNumberFormat="1" applyFont="1" applyFill="1" applyBorder="1" applyAlignment="1">
      <alignment horizontal="right" vertical="center" wrapText="1"/>
    </xf>
    <xf numFmtId="0" fontId="0" fillId="37" borderId="0" xfId="0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left" wrapText="1"/>
    </xf>
    <xf numFmtId="4" fontId="54" fillId="0" borderId="0" xfId="0" applyNumberFormat="1" applyFont="1" applyAlignment="1">
      <alignment horizontal="right"/>
    </xf>
    <xf numFmtId="4" fontId="60" fillId="0" borderId="0" xfId="0" applyNumberFormat="1" applyFont="1" applyAlignment="1">
      <alignment horizontal="right" vertic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" fontId="62" fillId="0" borderId="0" xfId="0" applyNumberFormat="1" applyFont="1" applyAlignment="1">
      <alignment horizontal="right"/>
    </xf>
    <xf numFmtId="0" fontId="65" fillId="36" borderId="0" xfId="0" applyFont="1" applyFill="1" applyBorder="1" applyAlignment="1">
      <alignment horizontal="center"/>
    </xf>
    <xf numFmtId="0" fontId="65" fillId="36" borderId="0" xfId="0" applyFont="1" applyFill="1" applyBorder="1" applyAlignment="1">
      <alignment/>
    </xf>
    <xf numFmtId="4" fontId="66" fillId="36" borderId="0" xfId="0" applyNumberFormat="1" applyFont="1" applyFill="1" applyBorder="1" applyAlignment="1">
      <alignment horizontal="right"/>
    </xf>
    <xf numFmtId="0" fontId="64" fillId="36" borderId="0" xfId="0" applyFont="1" applyFill="1" applyBorder="1" applyAlignment="1">
      <alignment horizontal="center"/>
    </xf>
    <xf numFmtId="0" fontId="64" fillId="36" borderId="0" xfId="0" applyFont="1" applyFill="1" applyBorder="1" applyAlignment="1">
      <alignment/>
    </xf>
    <xf numFmtId="4" fontId="62" fillId="36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" fontId="66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65" fillId="36" borderId="0" xfId="0" applyFont="1" applyFill="1" applyBorder="1" applyAlignment="1">
      <alignment horizontal="left"/>
    </xf>
    <xf numFmtId="0" fontId="65" fillId="38" borderId="17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left"/>
    </xf>
    <xf numFmtId="4" fontId="62" fillId="38" borderId="18" xfId="0" applyNumberFormat="1" applyFont="1" applyFill="1" applyBorder="1" applyAlignment="1">
      <alignment horizontal="right"/>
    </xf>
    <xf numFmtId="4" fontId="62" fillId="38" borderId="19" xfId="0" applyNumberFormat="1" applyFont="1" applyFill="1" applyBorder="1" applyAlignment="1">
      <alignment horizontal="right"/>
    </xf>
    <xf numFmtId="49" fontId="58" fillId="3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8" fillId="34" borderId="0" xfId="0" applyNumberFormat="1" applyFont="1" applyFill="1" applyBorder="1" applyAlignment="1">
      <alignment horizontal="left" wrapText="1"/>
    </xf>
    <xf numFmtId="0" fontId="58" fillId="34" borderId="0" xfId="0" applyFont="1" applyFill="1" applyBorder="1" applyAlignment="1">
      <alignment horizontal="left" vertical="center" wrapText="1"/>
    </xf>
    <xf numFmtId="0" fontId="60" fillId="35" borderId="16" xfId="0" applyFont="1" applyFill="1" applyBorder="1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G9" sqref="G9"/>
    </sheetView>
  </sheetViews>
  <sheetFormatPr defaultColWidth="15.140625" defaultRowHeight="12.75"/>
  <cols>
    <col min="1" max="1" width="9.421875" style="3" customWidth="1"/>
    <col min="2" max="2" width="35.8515625" style="3" customWidth="1"/>
    <col min="3" max="3" width="17.00390625" style="3" customWidth="1"/>
    <col min="4" max="4" width="18.140625" style="3" customWidth="1"/>
    <col min="5" max="5" width="10.421875" style="3" customWidth="1"/>
    <col min="6" max="16384" width="15.140625" style="3" customWidth="1"/>
  </cols>
  <sheetData>
    <row r="1" spans="1:5" ht="21" customHeight="1">
      <c r="A1" s="1" t="s">
        <v>0</v>
      </c>
      <c r="B1" s="1"/>
      <c r="C1" s="2"/>
      <c r="D1" s="2"/>
      <c r="E1" s="2"/>
    </row>
    <row r="2" spans="1:5" ht="15.75" customHeight="1" thickBot="1">
      <c r="A2" s="4" t="s">
        <v>1</v>
      </c>
      <c r="B2" s="2"/>
      <c r="C2" s="2"/>
      <c r="D2" s="2"/>
      <c r="E2" s="2"/>
    </row>
    <row r="3" spans="1:5" s="8" customFormat="1" ht="37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ht="15.75" customHeight="1" thickBot="1">
      <c r="A4" s="9">
        <v>1</v>
      </c>
      <c r="B4" s="10">
        <v>2</v>
      </c>
      <c r="C4" s="10">
        <v>4</v>
      </c>
      <c r="D4" s="10">
        <v>5</v>
      </c>
      <c r="E4" s="11">
        <v>6</v>
      </c>
    </row>
    <row r="5" spans="1:5" ht="12.75">
      <c r="A5" s="12"/>
      <c r="B5" s="13"/>
      <c r="C5" s="13"/>
      <c r="D5" s="13"/>
      <c r="E5" s="13"/>
    </row>
    <row r="6" spans="1:5" ht="15.75" customHeight="1">
      <c r="A6" s="70" t="s">
        <v>7</v>
      </c>
      <c r="B6" s="71"/>
      <c r="C6" s="14"/>
      <c r="D6" s="14"/>
      <c r="E6" s="15"/>
    </row>
    <row r="7" spans="1:5" ht="12.75">
      <c r="A7" s="16" t="s">
        <v>8</v>
      </c>
      <c r="B7" s="17" t="s">
        <v>9</v>
      </c>
      <c r="C7" s="18">
        <v>1380000</v>
      </c>
      <c r="D7" s="18">
        <v>754079.88</v>
      </c>
      <c r="E7" s="19">
        <f>SUM(D7*100/C7)</f>
        <v>54.643469565217394</v>
      </c>
    </row>
    <row r="8" spans="1:5" ht="15.75" customHeight="1">
      <c r="A8" s="16"/>
      <c r="B8" s="17"/>
      <c r="C8" s="18"/>
      <c r="D8" s="20"/>
      <c r="E8" s="13"/>
    </row>
    <row r="9" spans="1:5" ht="12.75">
      <c r="A9" s="16" t="s">
        <v>10</v>
      </c>
      <c r="B9" s="21" t="s">
        <v>11</v>
      </c>
      <c r="C9" s="18">
        <v>0</v>
      </c>
      <c r="D9" s="18">
        <v>0</v>
      </c>
      <c r="E9" s="19">
        <v>0</v>
      </c>
    </row>
    <row r="10" spans="1:5" ht="15.75" customHeight="1">
      <c r="A10" s="16"/>
      <c r="B10" s="21"/>
      <c r="C10" s="18"/>
      <c r="D10" s="20"/>
      <c r="E10" s="13"/>
    </row>
    <row r="11" spans="1:5" ht="12.75">
      <c r="A11" s="16" t="s">
        <v>12</v>
      </c>
      <c r="B11" s="21" t="s">
        <v>13</v>
      </c>
      <c r="C11" s="18">
        <v>1380000</v>
      </c>
      <c r="D11" s="18">
        <v>774077.44</v>
      </c>
      <c r="E11" s="19">
        <f>SUM(D11*100/C11)</f>
        <v>56.09256811594203</v>
      </c>
    </row>
    <row r="12" spans="1:5" ht="15.75" customHeight="1">
      <c r="A12" s="16"/>
      <c r="B12" s="21"/>
      <c r="C12" s="18"/>
      <c r="D12" s="20"/>
      <c r="E12" s="13"/>
    </row>
    <row r="13" spans="1:5" ht="12.75">
      <c r="A13" s="16" t="s">
        <v>14</v>
      </c>
      <c r="B13" s="21" t="s">
        <v>15</v>
      </c>
      <c r="C13" s="18">
        <v>0</v>
      </c>
      <c r="D13" s="18">
        <v>0</v>
      </c>
      <c r="E13" s="19">
        <v>0</v>
      </c>
    </row>
    <row r="14" spans="1:5" ht="9.75" customHeight="1">
      <c r="A14" s="16"/>
      <c r="B14" s="21"/>
      <c r="C14" s="18"/>
      <c r="D14" s="20"/>
      <c r="E14" s="13"/>
    </row>
    <row r="15" spans="1:5" ht="12.75">
      <c r="A15" s="16"/>
      <c r="B15" s="21" t="s">
        <v>16</v>
      </c>
      <c r="C15" s="18">
        <f>SUM(C7+C9-C11-C13)</f>
        <v>0</v>
      </c>
      <c r="D15" s="18">
        <f>SUM(D7+D9-D11-D13)</f>
        <v>-19997.55999999994</v>
      </c>
      <c r="E15" s="19">
        <v>0</v>
      </c>
    </row>
    <row r="16" spans="1:5" ht="2.25" customHeight="1">
      <c r="A16" s="16"/>
      <c r="B16" s="21"/>
      <c r="C16" s="18"/>
      <c r="D16" s="20"/>
      <c r="E16" s="13"/>
    </row>
    <row r="17" spans="1:5" ht="15.75" customHeight="1">
      <c r="A17" s="72" t="s">
        <v>17</v>
      </c>
      <c r="B17" s="71"/>
      <c r="C17" s="22"/>
      <c r="D17" s="23"/>
      <c r="E17" s="15"/>
    </row>
    <row r="18" spans="1:5" ht="12.75">
      <c r="A18" s="16" t="s">
        <v>18</v>
      </c>
      <c r="B18" s="24" t="s">
        <v>19</v>
      </c>
      <c r="C18" s="18">
        <v>0</v>
      </c>
      <c r="D18" s="18">
        <v>0</v>
      </c>
      <c r="E18" s="19">
        <v>0</v>
      </c>
    </row>
    <row r="19" spans="1:5" ht="15.75" customHeight="1">
      <c r="A19" s="16"/>
      <c r="B19" s="24"/>
      <c r="C19" s="18"/>
      <c r="D19" s="18"/>
      <c r="E19" s="13"/>
    </row>
    <row r="20" spans="1:5" ht="12.75">
      <c r="A20" s="16" t="s">
        <v>20</v>
      </c>
      <c r="B20" s="24" t="s">
        <v>21</v>
      </c>
      <c r="C20" s="18">
        <v>0</v>
      </c>
      <c r="D20" s="18">
        <v>0</v>
      </c>
      <c r="E20" s="19">
        <v>0</v>
      </c>
    </row>
    <row r="21" spans="1:5" ht="12.75">
      <c r="A21" s="16"/>
      <c r="B21" s="24"/>
      <c r="C21" s="18"/>
      <c r="D21" s="18"/>
      <c r="E21" s="13"/>
    </row>
    <row r="22" spans="1:5" ht="12.75">
      <c r="A22" s="16"/>
      <c r="B22" s="21" t="s">
        <v>22</v>
      </c>
      <c r="C22" s="18">
        <f>SUM(C18-C20)</f>
        <v>0</v>
      </c>
      <c r="D22" s="18">
        <f>SUM(D18-D20)</f>
        <v>0</v>
      </c>
      <c r="E22" s="19">
        <v>0</v>
      </c>
    </row>
    <row r="23" spans="1:5" ht="9" customHeight="1">
      <c r="A23" s="16"/>
      <c r="B23" s="21"/>
      <c r="C23" s="18"/>
      <c r="D23" s="20"/>
      <c r="E23" s="13"/>
    </row>
    <row r="24" spans="1:5" ht="29.25" customHeight="1">
      <c r="A24" s="73" t="s">
        <v>23</v>
      </c>
      <c r="B24" s="71"/>
      <c r="C24" s="22"/>
      <c r="D24" s="23"/>
      <c r="E24" s="15"/>
    </row>
    <row r="25" spans="1:5" ht="12.75">
      <c r="A25" s="16" t="s">
        <v>24</v>
      </c>
      <c r="B25" s="21" t="s">
        <v>25</v>
      </c>
      <c r="C25" s="18">
        <v>0</v>
      </c>
      <c r="D25" s="18">
        <v>9689.4</v>
      </c>
      <c r="E25" s="19">
        <v>0</v>
      </c>
    </row>
    <row r="26" spans="1:5" ht="6.75" customHeight="1">
      <c r="A26" s="16"/>
      <c r="B26" s="21"/>
      <c r="C26" s="25"/>
      <c r="D26" s="20"/>
      <c r="E26" s="13"/>
    </row>
    <row r="27" spans="1:5" ht="24.75" customHeight="1">
      <c r="A27" s="73" t="s">
        <v>26</v>
      </c>
      <c r="B27" s="71"/>
      <c r="C27" s="22">
        <f>SUM(C7+C9-C13-C11+C18-C20+C25)</f>
        <v>0</v>
      </c>
      <c r="D27" s="22">
        <f>SUM(D7+D9-D13-D11+D18-D20+D25)</f>
        <v>-10308.15999999994</v>
      </c>
      <c r="E27" s="26">
        <v>0</v>
      </c>
    </row>
    <row r="28" spans="1:5" ht="1.5" customHeight="1">
      <c r="A28" s="12"/>
      <c r="B28" s="13"/>
      <c r="C28" s="13"/>
      <c r="D28" s="13"/>
      <c r="E28" s="13"/>
    </row>
    <row r="29" spans="1:5" ht="24" customHeight="1">
      <c r="A29" s="74" t="s">
        <v>27</v>
      </c>
      <c r="B29" s="71"/>
      <c r="C29" s="27">
        <f>SUM(C30)</f>
        <v>1380000</v>
      </c>
      <c r="D29" s="27">
        <f>SUM(D30)</f>
        <v>754079.8799999999</v>
      </c>
      <c r="E29" s="27">
        <f aca="true" t="shared" si="0" ref="E29:E41">SUM(D29*100/C29)</f>
        <v>54.64346956521738</v>
      </c>
    </row>
    <row r="30" spans="1:5" ht="24.75" customHeight="1">
      <c r="A30" s="28">
        <v>6</v>
      </c>
      <c r="B30" s="29" t="s">
        <v>28</v>
      </c>
      <c r="C30" s="30">
        <f>SUM(C31+C34+C37+C40)</f>
        <v>1380000</v>
      </c>
      <c r="D30" s="30">
        <f>SUM(D31+D34+D37+D40)</f>
        <v>754079.8799999999</v>
      </c>
      <c r="E30" s="30">
        <f t="shared" si="0"/>
        <v>54.64346956521738</v>
      </c>
    </row>
    <row r="31" spans="1:5" ht="25.5" customHeight="1">
      <c r="A31" s="31">
        <v>63</v>
      </c>
      <c r="B31" s="32" t="s">
        <v>29</v>
      </c>
      <c r="C31" s="19">
        <v>125000</v>
      </c>
      <c r="D31" s="19">
        <v>80323.28</v>
      </c>
      <c r="E31" s="19">
        <v>0</v>
      </c>
    </row>
    <row r="32" spans="1:5" ht="25.5" customHeight="1">
      <c r="A32" s="31">
        <v>636</v>
      </c>
      <c r="B32" s="33" t="s">
        <v>30</v>
      </c>
      <c r="C32" s="19">
        <v>125000</v>
      </c>
      <c r="D32" s="19">
        <v>80323.28</v>
      </c>
      <c r="E32" s="19">
        <v>0</v>
      </c>
    </row>
    <row r="33" spans="1:5" ht="24.75" customHeight="1">
      <c r="A33" s="34">
        <v>6361</v>
      </c>
      <c r="B33" s="35" t="s">
        <v>31</v>
      </c>
      <c r="C33" s="36">
        <v>125000</v>
      </c>
      <c r="D33" s="36">
        <v>80323.28</v>
      </c>
      <c r="E33" s="36">
        <v>0</v>
      </c>
    </row>
    <row r="34" spans="1:5" ht="19.5" customHeight="1">
      <c r="A34" s="31">
        <v>64</v>
      </c>
      <c r="B34" s="32" t="s">
        <v>32</v>
      </c>
      <c r="C34" s="19">
        <f>SUM(C35)</f>
        <v>0</v>
      </c>
      <c r="D34" s="19">
        <v>4.94</v>
      </c>
      <c r="E34" s="19">
        <v>0</v>
      </c>
    </row>
    <row r="35" spans="1:5" ht="19.5" customHeight="1">
      <c r="A35" s="31">
        <v>641</v>
      </c>
      <c r="B35" s="32" t="s">
        <v>33</v>
      </c>
      <c r="C35" s="19">
        <f>SUM(C36)</f>
        <v>0</v>
      </c>
      <c r="D35" s="19">
        <v>4.94</v>
      </c>
      <c r="E35" s="19">
        <v>0</v>
      </c>
    </row>
    <row r="36" spans="1:5" ht="19.5" customHeight="1">
      <c r="A36" s="34">
        <v>6419</v>
      </c>
      <c r="B36" s="37" t="s">
        <v>34</v>
      </c>
      <c r="C36" s="36">
        <v>0</v>
      </c>
      <c r="D36" s="36">
        <v>4.94</v>
      </c>
      <c r="E36" s="36">
        <v>0</v>
      </c>
    </row>
    <row r="37" spans="1:5" ht="25.5" customHeight="1">
      <c r="A37" s="31">
        <v>65</v>
      </c>
      <c r="B37" s="32" t="s">
        <v>35</v>
      </c>
      <c r="C37" s="19">
        <f>SUM(C38)</f>
        <v>305000</v>
      </c>
      <c r="D37" s="19">
        <f>SUM(D38)</f>
        <v>208820</v>
      </c>
      <c r="E37" s="19">
        <f t="shared" si="0"/>
        <v>68.4655737704918</v>
      </c>
    </row>
    <row r="38" spans="1:5" ht="19.5" customHeight="1">
      <c r="A38" s="31">
        <v>652</v>
      </c>
      <c r="B38" s="32" t="s">
        <v>36</v>
      </c>
      <c r="C38" s="19">
        <v>305000</v>
      </c>
      <c r="D38" s="19">
        <f>SUM(D39)</f>
        <v>208820</v>
      </c>
      <c r="E38" s="19">
        <f t="shared" si="0"/>
        <v>68.4655737704918</v>
      </c>
    </row>
    <row r="39" spans="1:5" ht="19.5" customHeight="1">
      <c r="A39" s="34">
        <v>6526</v>
      </c>
      <c r="B39" s="38" t="s">
        <v>37</v>
      </c>
      <c r="C39" s="36">
        <v>305000</v>
      </c>
      <c r="D39" s="36">
        <v>208820</v>
      </c>
      <c r="E39" s="19">
        <f t="shared" si="0"/>
        <v>68.4655737704918</v>
      </c>
    </row>
    <row r="40" spans="1:5" ht="19.5" customHeight="1">
      <c r="A40" s="31">
        <v>67</v>
      </c>
      <c r="B40" s="32" t="s">
        <v>38</v>
      </c>
      <c r="C40" s="19">
        <v>950000</v>
      </c>
      <c r="D40" s="19">
        <f>SUM(D41)</f>
        <v>464931.66</v>
      </c>
      <c r="E40" s="19">
        <f t="shared" si="0"/>
        <v>48.9401747368421</v>
      </c>
    </row>
    <row r="41" spans="1:5" ht="25.5" customHeight="1">
      <c r="A41" s="31">
        <v>671</v>
      </c>
      <c r="B41" s="32" t="s">
        <v>39</v>
      </c>
      <c r="C41" s="19">
        <v>950000</v>
      </c>
      <c r="D41" s="19">
        <f>SUM(D42)</f>
        <v>464931.66</v>
      </c>
      <c r="E41" s="19">
        <f t="shared" si="0"/>
        <v>48.9401747368421</v>
      </c>
    </row>
    <row r="42" spans="1:5" ht="19.5" customHeight="1">
      <c r="A42" s="34">
        <v>6711</v>
      </c>
      <c r="B42" s="38" t="s">
        <v>40</v>
      </c>
      <c r="C42" s="36">
        <v>950000</v>
      </c>
      <c r="D42" s="36">
        <v>464931.66</v>
      </c>
      <c r="E42" s="36">
        <v>0</v>
      </c>
    </row>
    <row r="43" spans="1:5" ht="21" customHeight="1">
      <c r="A43" s="13"/>
      <c r="B43" s="39"/>
      <c r="C43" s="40"/>
      <c r="D43" s="40"/>
      <c r="E43" s="40"/>
    </row>
    <row r="44" spans="1:5" ht="19.5" customHeight="1">
      <c r="A44" s="74" t="s">
        <v>41</v>
      </c>
      <c r="B44" s="71"/>
      <c r="C44" s="27">
        <f>SUM(C45)</f>
        <v>1380000</v>
      </c>
      <c r="D44" s="27">
        <f>SUM(D45)</f>
        <v>774077.44</v>
      </c>
      <c r="E44" s="27">
        <f aca="true" t="shared" si="1" ref="E44:E52">SUM(D44*100/C44)</f>
        <v>56.09256811594203</v>
      </c>
    </row>
    <row r="45" spans="1:5" ht="23.25" customHeight="1">
      <c r="A45" s="41" t="s">
        <v>42</v>
      </c>
      <c r="B45" s="42"/>
      <c r="C45" s="43">
        <f>SUM(C46)</f>
        <v>1380000</v>
      </c>
      <c r="D45" s="43">
        <f>SUM(D46)</f>
        <v>774077.44</v>
      </c>
      <c r="E45" s="43">
        <f t="shared" si="1"/>
        <v>56.09256811594203</v>
      </c>
    </row>
    <row r="46" spans="1:5" ht="21" customHeight="1">
      <c r="A46" s="41" t="s">
        <v>43</v>
      </c>
      <c r="B46" s="44"/>
      <c r="C46" s="43">
        <f>SUM(C86)</f>
        <v>1380000</v>
      </c>
      <c r="D46" s="43">
        <f>SUM(D86)</f>
        <v>774077.44</v>
      </c>
      <c r="E46" s="43">
        <f t="shared" si="1"/>
        <v>56.09256811594203</v>
      </c>
    </row>
    <row r="47" spans="1:5" ht="15">
      <c r="A47" s="45" t="s">
        <v>12</v>
      </c>
      <c r="B47" s="46" t="s">
        <v>13</v>
      </c>
      <c r="C47" s="47">
        <f>SUM(C48+C82+C57)</f>
        <v>1380000</v>
      </c>
      <c r="D47" s="47">
        <f>SUM(D48+D82+D57)</f>
        <v>774077.44</v>
      </c>
      <c r="E47" s="48">
        <f t="shared" si="1"/>
        <v>56.09256811594203</v>
      </c>
    </row>
    <row r="48" spans="1:5" ht="12.75">
      <c r="A48" s="49">
        <v>31</v>
      </c>
      <c r="B48" s="50" t="s">
        <v>44</v>
      </c>
      <c r="C48" s="51">
        <f>SUM(C49+C51+C54)</f>
        <v>912800</v>
      </c>
      <c r="D48" s="51">
        <f>SUM(D49+D51+D54)</f>
        <v>459938.66000000003</v>
      </c>
      <c r="E48" s="19">
        <f t="shared" si="1"/>
        <v>50.38767090271691</v>
      </c>
    </row>
    <row r="49" spans="1:5" ht="12.75">
      <c r="A49" s="49">
        <v>311</v>
      </c>
      <c r="B49" s="50" t="s">
        <v>45</v>
      </c>
      <c r="C49" s="51">
        <v>753200</v>
      </c>
      <c r="D49" s="51">
        <f>SUM(D50)</f>
        <v>380700.09</v>
      </c>
      <c r="E49" s="19">
        <f t="shared" si="1"/>
        <v>50.54435608072225</v>
      </c>
    </row>
    <row r="50" spans="1:5" ht="12.75">
      <c r="A50" s="52">
        <v>3111</v>
      </c>
      <c r="B50" s="53" t="s">
        <v>46</v>
      </c>
      <c r="C50" s="54">
        <v>753200</v>
      </c>
      <c r="D50" s="54">
        <v>380700.09</v>
      </c>
      <c r="E50" s="19">
        <f t="shared" si="1"/>
        <v>50.54435608072225</v>
      </c>
    </row>
    <row r="51" spans="1:5" s="58" customFormat="1" ht="15">
      <c r="A51" s="55">
        <v>312</v>
      </c>
      <c r="B51" s="56" t="s">
        <v>47</v>
      </c>
      <c r="C51" s="57">
        <v>30000</v>
      </c>
      <c r="D51" s="57">
        <v>13750</v>
      </c>
      <c r="E51" s="19">
        <f t="shared" si="1"/>
        <v>45.833333333333336</v>
      </c>
    </row>
    <row r="52" spans="1:5" ht="12.75">
      <c r="A52" s="52">
        <v>3121</v>
      </c>
      <c r="B52" s="53" t="s">
        <v>48</v>
      </c>
      <c r="C52" s="54">
        <v>30000</v>
      </c>
      <c r="D52" s="54">
        <v>13750</v>
      </c>
      <c r="E52" s="19">
        <f t="shared" si="1"/>
        <v>45.833333333333336</v>
      </c>
    </row>
    <row r="53" spans="1:5" ht="12.75">
      <c r="A53" s="52"/>
      <c r="B53" s="53"/>
      <c r="C53" s="54"/>
      <c r="D53" s="54"/>
      <c r="E53" s="36"/>
    </row>
    <row r="54" spans="1:5" ht="12.75">
      <c r="A54" s="59">
        <v>313</v>
      </c>
      <c r="B54" s="60" t="s">
        <v>49</v>
      </c>
      <c r="C54" s="51">
        <v>129600</v>
      </c>
      <c r="D54" s="51">
        <f>SUM(D55:D56)</f>
        <v>65488.57000000001</v>
      </c>
      <c r="E54" s="19">
        <f>SUM(D54*100/C54)</f>
        <v>50.531304012345686</v>
      </c>
    </row>
    <row r="55" spans="1:5" ht="13.5" customHeight="1">
      <c r="A55" s="52">
        <v>3132</v>
      </c>
      <c r="B55" s="53" t="s">
        <v>50</v>
      </c>
      <c r="C55" s="36">
        <v>0</v>
      </c>
      <c r="D55" s="36">
        <v>59015.91</v>
      </c>
      <c r="E55" s="36">
        <v>0</v>
      </c>
    </row>
    <row r="56" spans="1:5" ht="12.75">
      <c r="A56" s="52">
        <v>3133</v>
      </c>
      <c r="B56" s="53" t="s">
        <v>51</v>
      </c>
      <c r="C56" s="36">
        <v>0</v>
      </c>
      <c r="D56" s="36">
        <v>6472.66</v>
      </c>
      <c r="E56" s="36">
        <v>0</v>
      </c>
    </row>
    <row r="57" spans="1:5" ht="12.75">
      <c r="A57" s="49">
        <v>32</v>
      </c>
      <c r="B57" s="50" t="s">
        <v>52</v>
      </c>
      <c r="C57" s="51">
        <f>SUM(C58+C62+C68+C77)</f>
        <v>463700</v>
      </c>
      <c r="D57" s="51">
        <f>SUM(D58+D62+D68+D77+D75)</f>
        <v>312939.62</v>
      </c>
      <c r="E57" s="19">
        <f aca="true" t="shared" si="2" ref="E57:E65">SUM(D57*100/C57)</f>
        <v>67.48751779167566</v>
      </c>
    </row>
    <row r="58" spans="1:5" ht="12.75">
      <c r="A58" s="49">
        <v>321</v>
      </c>
      <c r="B58" s="50" t="s">
        <v>53</v>
      </c>
      <c r="C58" s="51">
        <f>C59+C60+C61</f>
        <v>56700</v>
      </c>
      <c r="D58" s="51">
        <f>D59+D60+D61</f>
        <v>32294.8</v>
      </c>
      <c r="E58" s="19">
        <f t="shared" si="2"/>
        <v>56.95731922398589</v>
      </c>
    </row>
    <row r="59" spans="1:5" s="64" customFormat="1" ht="15">
      <c r="A59" s="61">
        <v>3211</v>
      </c>
      <c r="B59" s="62" t="s">
        <v>54</v>
      </c>
      <c r="C59" s="63">
        <v>9500</v>
      </c>
      <c r="D59" s="63">
        <v>9599.3</v>
      </c>
      <c r="E59" s="19">
        <f t="shared" si="2"/>
        <v>101.04526315789472</v>
      </c>
    </row>
    <row r="60" spans="1:5" ht="12.75">
      <c r="A60" s="52">
        <v>3212</v>
      </c>
      <c r="B60" s="53" t="s">
        <v>55</v>
      </c>
      <c r="C60" s="36">
        <v>37200</v>
      </c>
      <c r="D60" s="36">
        <v>18743</v>
      </c>
      <c r="E60" s="19">
        <f t="shared" si="2"/>
        <v>50.384408602150536</v>
      </c>
    </row>
    <row r="61" spans="1:5" ht="12.75">
      <c r="A61" s="52">
        <v>3213</v>
      </c>
      <c r="B61" s="53" t="s">
        <v>56</v>
      </c>
      <c r="C61" s="36">
        <v>10000</v>
      </c>
      <c r="D61" s="36">
        <v>3952.5</v>
      </c>
      <c r="E61" s="19">
        <f t="shared" si="2"/>
        <v>39.525</v>
      </c>
    </row>
    <row r="62" spans="1:5" ht="12.75">
      <c r="A62" s="59">
        <v>322</v>
      </c>
      <c r="B62" s="60" t="s">
        <v>57</v>
      </c>
      <c r="C62" s="51">
        <f>SUM(C63:C67)</f>
        <v>276450</v>
      </c>
      <c r="D62" s="51">
        <f>SUM(D63:D67)</f>
        <v>228600.3</v>
      </c>
      <c r="E62" s="19">
        <f t="shared" si="2"/>
        <v>82.69137276180142</v>
      </c>
    </row>
    <row r="63" spans="1:5" ht="14.25" customHeight="1">
      <c r="A63" s="52">
        <v>3221</v>
      </c>
      <c r="B63" s="65" t="s">
        <v>58</v>
      </c>
      <c r="C63" s="36">
        <v>91450</v>
      </c>
      <c r="D63" s="36">
        <v>103111.37</v>
      </c>
      <c r="E63" s="19">
        <f t="shared" si="2"/>
        <v>112.75163477310005</v>
      </c>
    </row>
    <row r="64" spans="1:5" ht="14.25" customHeight="1">
      <c r="A64" s="52">
        <v>3222</v>
      </c>
      <c r="B64" s="65" t="s">
        <v>59</v>
      </c>
      <c r="C64" s="36">
        <v>100000</v>
      </c>
      <c r="D64" s="36">
        <v>49150.56</v>
      </c>
      <c r="E64" s="19">
        <f t="shared" si="2"/>
        <v>49.15056</v>
      </c>
    </row>
    <row r="65" spans="1:5" ht="14.25" customHeight="1">
      <c r="A65" s="52">
        <v>3223</v>
      </c>
      <c r="B65" s="65" t="s">
        <v>60</v>
      </c>
      <c r="C65" s="36">
        <v>80000</v>
      </c>
      <c r="D65" s="36">
        <v>43455.36</v>
      </c>
      <c r="E65" s="19">
        <f t="shared" si="2"/>
        <v>54.3192</v>
      </c>
    </row>
    <row r="66" spans="1:5" ht="12.75">
      <c r="A66" s="52">
        <v>3225</v>
      </c>
      <c r="B66" s="53" t="s">
        <v>61</v>
      </c>
      <c r="C66" s="36">
        <v>0</v>
      </c>
      <c r="D66" s="36">
        <v>29196.45</v>
      </c>
      <c r="E66" s="19">
        <v>0</v>
      </c>
    </row>
    <row r="67" spans="1:5" ht="12.75">
      <c r="A67" s="52">
        <v>3227</v>
      </c>
      <c r="B67" s="53" t="s">
        <v>62</v>
      </c>
      <c r="C67" s="36">
        <v>5000</v>
      </c>
      <c r="D67" s="36">
        <v>3686.56</v>
      </c>
      <c r="E67" s="19">
        <f>SUM(D67*100/C67)</f>
        <v>73.7312</v>
      </c>
    </row>
    <row r="68" spans="1:5" ht="12.75">
      <c r="A68" s="59">
        <v>323</v>
      </c>
      <c r="B68" s="60" t="s">
        <v>63</v>
      </c>
      <c r="C68" s="51">
        <f>SUM(C69:C74)</f>
        <v>114200</v>
      </c>
      <c r="D68" s="51">
        <f>SUM(D69:D74)</f>
        <v>38459.520000000004</v>
      </c>
      <c r="E68" s="19">
        <f>SUM(D68*100/C68)</f>
        <v>33.67733800350263</v>
      </c>
    </row>
    <row r="69" spans="1:5" ht="12.75">
      <c r="A69" s="52">
        <v>3231</v>
      </c>
      <c r="B69" s="53" t="s">
        <v>64</v>
      </c>
      <c r="C69" s="36">
        <v>13700</v>
      </c>
      <c r="D69" s="36">
        <v>5224.8</v>
      </c>
      <c r="E69" s="19">
        <f aca="true" t="shared" si="3" ref="E69:E74">SUM(D69*100/C69)</f>
        <v>38.137226277372264</v>
      </c>
    </row>
    <row r="70" spans="1:5" ht="12.75">
      <c r="A70" s="52">
        <v>3232</v>
      </c>
      <c r="B70" s="53" t="s">
        <v>65</v>
      </c>
      <c r="C70" s="36">
        <v>8200</v>
      </c>
      <c r="D70" s="36">
        <v>4393.75</v>
      </c>
      <c r="E70" s="19">
        <f t="shared" si="3"/>
        <v>53.582317073170735</v>
      </c>
    </row>
    <row r="71" spans="1:5" ht="12.75">
      <c r="A71" s="52">
        <v>3234</v>
      </c>
      <c r="B71" s="53" t="s">
        <v>66</v>
      </c>
      <c r="C71" s="36">
        <v>12100</v>
      </c>
      <c r="D71" s="36">
        <v>5744.47</v>
      </c>
      <c r="E71" s="19">
        <f t="shared" si="3"/>
        <v>47.47495867768595</v>
      </c>
    </row>
    <row r="72" spans="1:5" ht="12.75">
      <c r="A72" s="52">
        <v>3236</v>
      </c>
      <c r="B72" s="53" t="s">
        <v>67</v>
      </c>
      <c r="C72" s="36">
        <v>27200</v>
      </c>
      <c r="D72" s="36">
        <v>4471.5</v>
      </c>
      <c r="E72" s="19">
        <f t="shared" si="3"/>
        <v>16.439338235294116</v>
      </c>
    </row>
    <row r="73" spans="1:5" ht="12.75">
      <c r="A73" s="52">
        <v>3237</v>
      </c>
      <c r="B73" s="53" t="s">
        <v>68</v>
      </c>
      <c r="C73" s="36">
        <v>33000</v>
      </c>
      <c r="D73" s="36">
        <v>16375</v>
      </c>
      <c r="E73" s="19">
        <f t="shared" si="3"/>
        <v>49.621212121212125</v>
      </c>
    </row>
    <row r="74" spans="1:5" ht="16.5" customHeight="1">
      <c r="A74" s="52">
        <v>3239</v>
      </c>
      <c r="B74" s="53" t="s">
        <v>69</v>
      </c>
      <c r="C74" s="36">
        <v>20000</v>
      </c>
      <c r="D74" s="36">
        <v>2250</v>
      </c>
      <c r="E74" s="19">
        <f t="shared" si="3"/>
        <v>11.25</v>
      </c>
    </row>
    <row r="75" spans="1:5" ht="16.5" customHeight="1">
      <c r="A75" s="59">
        <v>324</v>
      </c>
      <c r="B75" s="60" t="s">
        <v>70</v>
      </c>
      <c r="C75" s="51">
        <f>SUM(C76)</f>
        <v>0</v>
      </c>
      <c r="D75" s="51">
        <f>SUM(D76)</f>
        <v>0</v>
      </c>
      <c r="E75" s="19">
        <v>0</v>
      </c>
    </row>
    <row r="76" spans="1:5" ht="16.5" customHeight="1">
      <c r="A76" s="52">
        <v>3241</v>
      </c>
      <c r="B76" s="53" t="s">
        <v>70</v>
      </c>
      <c r="C76" s="36">
        <v>0</v>
      </c>
      <c r="D76" s="36">
        <v>0</v>
      </c>
      <c r="E76" s="36">
        <v>0</v>
      </c>
    </row>
    <row r="77" spans="1:5" ht="16.5" customHeight="1">
      <c r="A77" s="59">
        <v>329</v>
      </c>
      <c r="B77" s="60" t="s">
        <v>71</v>
      </c>
      <c r="C77" s="51">
        <f>SUM(C78:C81)</f>
        <v>16350</v>
      </c>
      <c r="D77" s="51">
        <f>SUM(D78:D80)</f>
        <v>13585</v>
      </c>
      <c r="E77" s="19">
        <v>0</v>
      </c>
    </row>
    <row r="78" spans="1:5" ht="18" customHeight="1">
      <c r="A78" s="52">
        <v>3292</v>
      </c>
      <c r="B78" s="53" t="s">
        <v>72</v>
      </c>
      <c r="C78" s="36">
        <v>0</v>
      </c>
      <c r="D78" s="36">
        <v>13300</v>
      </c>
      <c r="E78" s="36">
        <v>0</v>
      </c>
    </row>
    <row r="79" spans="1:5" ht="18" customHeight="1">
      <c r="A79" s="52">
        <v>3295</v>
      </c>
      <c r="B79" s="53" t="s">
        <v>73</v>
      </c>
      <c r="C79" s="36">
        <v>1350</v>
      </c>
      <c r="D79" s="36">
        <v>0</v>
      </c>
      <c r="E79" s="36">
        <v>0</v>
      </c>
    </row>
    <row r="80" spans="1:5" ht="18" customHeight="1">
      <c r="A80" s="52">
        <v>3293</v>
      </c>
      <c r="B80" s="53" t="s">
        <v>74</v>
      </c>
      <c r="C80" s="36">
        <v>0</v>
      </c>
      <c r="D80" s="36">
        <v>285</v>
      </c>
      <c r="E80" s="36">
        <v>0</v>
      </c>
    </row>
    <row r="81" spans="1:5" ht="18" customHeight="1">
      <c r="A81" s="52">
        <v>3299</v>
      </c>
      <c r="B81" s="53" t="s">
        <v>71</v>
      </c>
      <c r="C81" s="36">
        <v>15000</v>
      </c>
      <c r="D81" s="36">
        <v>0</v>
      </c>
      <c r="E81" s="36">
        <v>0</v>
      </c>
    </row>
    <row r="82" spans="1:5" ht="12.75">
      <c r="A82" s="49">
        <v>34</v>
      </c>
      <c r="B82" s="50" t="s">
        <v>75</v>
      </c>
      <c r="C82" s="51">
        <f>SUM(C83)</f>
        <v>3500</v>
      </c>
      <c r="D82" s="51">
        <f>SUM(D83)</f>
        <v>1199.16</v>
      </c>
      <c r="E82" s="19">
        <f>SUM(D82*100/C82)</f>
        <v>34.26171428571429</v>
      </c>
    </row>
    <row r="83" spans="1:5" ht="12.75">
      <c r="A83" s="49">
        <v>343</v>
      </c>
      <c r="B83" s="50" t="s">
        <v>76</v>
      </c>
      <c r="C83" s="51">
        <f>SUM(C84)+C85</f>
        <v>3500</v>
      </c>
      <c r="D83" s="51">
        <f>SUM(D84)+D85</f>
        <v>1199.16</v>
      </c>
      <c r="E83" s="19">
        <f>SUM(D83*100/C83)</f>
        <v>34.26171428571429</v>
      </c>
    </row>
    <row r="84" spans="1:5" ht="20.25" customHeight="1">
      <c r="A84" s="52">
        <v>3431</v>
      </c>
      <c r="B84" s="53" t="s">
        <v>77</v>
      </c>
      <c r="C84" s="36">
        <v>3500</v>
      </c>
      <c r="D84" s="36">
        <v>1186.17</v>
      </c>
      <c r="E84" s="36">
        <v>0</v>
      </c>
    </row>
    <row r="85" spans="1:5" ht="20.25" customHeight="1">
      <c r="A85" s="52">
        <v>3433</v>
      </c>
      <c r="B85" s="53" t="s">
        <v>78</v>
      </c>
      <c r="C85" s="36">
        <v>0</v>
      </c>
      <c r="D85" s="36">
        <v>12.99</v>
      </c>
      <c r="E85" s="36">
        <v>0</v>
      </c>
    </row>
    <row r="86" spans="1:5" ht="19.5" customHeight="1">
      <c r="A86" s="66"/>
      <c r="B86" s="67" t="s">
        <v>79</v>
      </c>
      <c r="C86" s="68">
        <f>SUM(C47)</f>
        <v>1380000</v>
      </c>
      <c r="D86" s="68">
        <f>SUM(D47)</f>
        <v>774077.44</v>
      </c>
      <c r="E86" s="69">
        <f>SUM(D86*100/C86)</f>
        <v>56.09256811594203</v>
      </c>
    </row>
  </sheetData>
  <sheetProtection/>
  <mergeCells count="6">
    <mergeCell ref="A6:B6"/>
    <mergeCell ref="A17:B17"/>
    <mergeCell ref="A24:B24"/>
    <mergeCell ref="A27:B27"/>
    <mergeCell ref="A29:B29"/>
    <mergeCell ref="A44:B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Gracija</dc:creator>
  <cp:keywords/>
  <dc:description/>
  <cp:lastModifiedBy>Cvrčak</cp:lastModifiedBy>
  <dcterms:created xsi:type="dcterms:W3CDTF">2018-09-25T12:16:47Z</dcterms:created>
  <dcterms:modified xsi:type="dcterms:W3CDTF">2018-09-25T12:24:34Z</dcterms:modified>
  <cp:category/>
  <cp:version/>
  <cp:contentType/>
  <cp:contentStatus/>
</cp:coreProperties>
</file>